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ywalk365-my.sharepoint.com/personal/theo_de_ramecourt_flysurfer_com/Documents/0/Calculation/"/>
    </mc:Choice>
  </mc:AlternateContent>
  <xr:revisionPtr revIDLastSave="3" documentId="13_ncr:1_{5E44E8AB-7CB0-0244-B2AE-DC86961479F6}" xr6:coauthVersionLast="47" xr6:coauthVersionMax="47" xr10:uidLastSave="{A1B82A62-2FFE-3544-BDC5-1A2E648A61D4}"/>
  <bookViews>
    <workbookView xWindow="33520" yWindow="500" windowWidth="35280" windowHeight="26220" activeTab="3" xr2:uid="{85CB7919-76FD-4E2A-B26C-5CA091EDAAA5}"/>
  </bookViews>
  <sheets>
    <sheet name="Instructions" sheetId="12" r:id="rId1"/>
    <sheet name="Trim knots" sheetId="10" r:id="rId2"/>
    <sheet name="Reference" sheetId="32" r:id="rId3"/>
    <sheet name="Basic_version" sheetId="30" r:id="rId4"/>
    <sheet name="Expert_version" sheetId="3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38" l="1"/>
  <c r="I18" i="38"/>
  <c r="J18" i="38"/>
  <c r="I19" i="38"/>
  <c r="J19" i="38"/>
  <c r="M19" i="38" s="1"/>
  <c r="I20" i="38"/>
  <c r="J20" i="38"/>
  <c r="I21" i="38"/>
  <c r="J21" i="38"/>
  <c r="M21" i="38" s="1"/>
  <c r="I22" i="38"/>
  <c r="J22" i="38"/>
  <c r="I23" i="38"/>
  <c r="J23" i="38"/>
  <c r="M23" i="38" s="1"/>
  <c r="I24" i="38"/>
  <c r="L24" i="38" s="1"/>
  <c r="J24" i="38"/>
  <c r="M24" i="38" s="1"/>
  <c r="I25" i="38"/>
  <c r="J25" i="38"/>
  <c r="M25" i="38" s="1"/>
  <c r="I26" i="38"/>
  <c r="I27" i="38"/>
  <c r="J27" i="38"/>
  <c r="J17" i="38"/>
  <c r="M17" i="38" s="1"/>
  <c r="I17" i="38"/>
  <c r="J38" i="38"/>
  <c r="M38" i="38" s="1"/>
  <c r="I38" i="38"/>
  <c r="J37" i="38"/>
  <c r="M37" i="38" s="1"/>
  <c r="I37" i="38"/>
  <c r="J36" i="38"/>
  <c r="M36" i="38" s="1"/>
  <c r="I36" i="38"/>
  <c r="L36" i="38" s="1"/>
  <c r="J35" i="38"/>
  <c r="M35" i="38" s="1"/>
  <c r="I35" i="38"/>
  <c r="L35" i="38" s="1"/>
  <c r="J34" i="38"/>
  <c r="M34" i="38" s="1"/>
  <c r="I34" i="38"/>
  <c r="L34" i="38" s="1"/>
  <c r="J33" i="38"/>
  <c r="M33" i="38" s="1"/>
  <c r="I33" i="38"/>
  <c r="J32" i="38"/>
  <c r="M32" i="38" s="1"/>
  <c r="I32" i="38"/>
  <c r="J31" i="38"/>
  <c r="M31" i="38" s="1"/>
  <c r="I31" i="38"/>
  <c r="J30" i="38"/>
  <c r="M30" i="38" s="1"/>
  <c r="I30" i="38"/>
  <c r="J29" i="38"/>
  <c r="M29" i="38" s="1"/>
  <c r="I29" i="38"/>
  <c r="L29" i="38" s="1"/>
  <c r="J28" i="38"/>
  <c r="M28" i="38" s="1"/>
  <c r="I28" i="38"/>
  <c r="O28" i="38" s="1"/>
  <c r="O25" i="38" l="1"/>
  <c r="O18" i="38"/>
  <c r="O22" i="38"/>
  <c r="O30" i="38"/>
  <c r="O31" i="38"/>
  <c r="O33" i="38"/>
  <c r="O37" i="38"/>
  <c r="O19" i="38"/>
  <c r="O23" i="38"/>
  <c r="O24" i="38"/>
  <c r="O26" i="38"/>
  <c r="O32" i="38"/>
  <c r="O38" i="38"/>
  <c r="O27" i="38"/>
  <c r="O34" i="38"/>
  <c r="M18" i="38"/>
  <c r="O17" i="38"/>
  <c r="L22" i="38"/>
  <c r="L28" i="38"/>
  <c r="O35" i="38"/>
  <c r="M20" i="38"/>
  <c r="L20" i="38"/>
  <c r="O20" i="38"/>
  <c r="L26" i="38"/>
  <c r="M22" i="38"/>
  <c r="L18" i="38"/>
  <c r="O21" i="38"/>
  <c r="M26" i="38"/>
  <c r="O29" i="38"/>
  <c r="L33" i="38"/>
  <c r="L17" i="38"/>
  <c r="L21" i="38"/>
  <c r="L25" i="38"/>
  <c r="L32" i="38"/>
  <c r="L38" i="38"/>
  <c r="L31" i="38"/>
  <c r="L37" i="38"/>
  <c r="L19" i="38"/>
  <c r="L30" i="38"/>
  <c r="L23" i="38"/>
  <c r="L27" i="38"/>
  <c r="M27" i="38"/>
  <c r="O36" i="38"/>
  <c r="J38" i="30" l="1"/>
  <c r="M38" i="30" s="1"/>
  <c r="I38" i="30"/>
  <c r="J37" i="30"/>
  <c r="M37" i="30" s="1"/>
  <c r="I37" i="30"/>
  <c r="J36" i="30"/>
  <c r="M36" i="30" s="1"/>
  <c r="I36" i="30"/>
  <c r="J35" i="30"/>
  <c r="M35" i="30" s="1"/>
  <c r="I35" i="30"/>
  <c r="J34" i="30"/>
  <c r="M34" i="30" s="1"/>
  <c r="I34" i="30"/>
  <c r="J33" i="30"/>
  <c r="M33" i="30" s="1"/>
  <c r="I33" i="30"/>
  <c r="L33" i="30" s="1"/>
  <c r="J32" i="30"/>
  <c r="M32" i="30" s="1"/>
  <c r="I32" i="30"/>
  <c r="J31" i="30"/>
  <c r="M31" i="30" s="1"/>
  <c r="I31" i="30"/>
  <c r="L31" i="30" s="1"/>
  <c r="J30" i="30"/>
  <c r="M30" i="30" s="1"/>
  <c r="I30" i="30"/>
  <c r="J29" i="30"/>
  <c r="M29" i="30" s="1"/>
  <c r="I29" i="30"/>
  <c r="O29" i="30" s="1"/>
  <c r="J28" i="30"/>
  <c r="M28" i="30" s="1"/>
  <c r="I28" i="30"/>
  <c r="O28" i="30" s="1"/>
  <c r="Y27" i="30"/>
  <c r="J27" i="30"/>
  <c r="I27" i="30"/>
  <c r="Y26" i="30"/>
  <c r="J26" i="30"/>
  <c r="I26" i="30"/>
  <c r="L26" i="30" s="1"/>
  <c r="Y25" i="30"/>
  <c r="J25" i="30"/>
  <c r="M25" i="30" s="1"/>
  <c r="I25" i="30"/>
  <c r="O25" i="30" s="1"/>
  <c r="Y24" i="30"/>
  <c r="J24" i="30"/>
  <c r="I24" i="30"/>
  <c r="O24" i="30" s="1"/>
  <c r="Y23" i="30"/>
  <c r="J23" i="30"/>
  <c r="M23" i="30" s="1"/>
  <c r="I23" i="30"/>
  <c r="Y22" i="30"/>
  <c r="J22" i="30"/>
  <c r="I22" i="30"/>
  <c r="L22" i="30" s="1"/>
  <c r="Y21" i="30"/>
  <c r="J21" i="30"/>
  <c r="M21" i="30" s="1"/>
  <c r="I21" i="30"/>
  <c r="Y20" i="30"/>
  <c r="J20" i="30"/>
  <c r="M20" i="30" s="1"/>
  <c r="I20" i="30"/>
  <c r="O20" i="30" s="1"/>
  <c r="Y19" i="30"/>
  <c r="J19" i="30"/>
  <c r="M19" i="30" s="1"/>
  <c r="I19" i="30"/>
  <c r="Y18" i="30"/>
  <c r="J18" i="30"/>
  <c r="I18" i="30"/>
  <c r="O18" i="30" s="1"/>
  <c r="Y17" i="30"/>
  <c r="J17" i="30"/>
  <c r="M17" i="30" s="1"/>
  <c r="I17" i="30"/>
  <c r="L17" i="30" s="1"/>
  <c r="AA27" i="30" l="1"/>
  <c r="O38" i="30"/>
  <c r="O19" i="30"/>
  <c r="O37" i="30"/>
  <c r="O23" i="30"/>
  <c r="AA26" i="30"/>
  <c r="W26" i="30" s="1"/>
  <c r="AD37" i="30" s="1"/>
  <c r="O27" i="30"/>
  <c r="AA18" i="30"/>
  <c r="W18" i="30" s="1"/>
  <c r="AD29" i="30" s="1"/>
  <c r="O34" i="30"/>
  <c r="O35" i="30"/>
  <c r="Z20" i="30"/>
  <c r="V20" i="30" s="1"/>
  <c r="AD24" i="30" s="1"/>
  <c r="AA22" i="30"/>
  <c r="W22" i="30" s="1"/>
  <c r="AD33" i="30" s="1"/>
  <c r="AA23" i="30"/>
  <c r="W23" i="30" s="1"/>
  <c r="AD34" i="30" s="1"/>
  <c r="O21" i="30"/>
  <c r="M27" i="30"/>
  <c r="M22" i="30"/>
  <c r="L28" i="30"/>
  <c r="L35" i="30"/>
  <c r="O26" i="30"/>
  <c r="O32" i="30"/>
  <c r="O36" i="30"/>
  <c r="M26" i="30"/>
  <c r="L29" i="30"/>
  <c r="L37" i="30"/>
  <c r="AA20" i="30"/>
  <c r="W20" i="30" s="1"/>
  <c r="AD31" i="30" s="1"/>
  <c r="L20" i="30"/>
  <c r="L18" i="30"/>
  <c r="M18" i="30"/>
  <c r="Z24" i="30"/>
  <c r="V24" i="30" s="1"/>
  <c r="AD20" i="30" s="1"/>
  <c r="AA24" i="30"/>
  <c r="W24" i="30" s="1"/>
  <c r="AD35" i="30" s="1"/>
  <c r="L24" i="30"/>
  <c r="AA19" i="30"/>
  <c r="W19" i="30" s="1"/>
  <c r="AD30" i="30" s="1"/>
  <c r="O22" i="30"/>
  <c r="M24" i="30"/>
  <c r="W27" i="30"/>
  <c r="AD38" i="30" s="1"/>
  <c r="O30" i="30"/>
  <c r="L34" i="30"/>
  <c r="O31" i="30"/>
  <c r="Z17" i="30"/>
  <c r="V17" i="30" s="1"/>
  <c r="AD27" i="30" s="1"/>
  <c r="Z21" i="30"/>
  <c r="V21" i="30" s="1"/>
  <c r="AD23" i="30" s="1"/>
  <c r="Z25" i="30"/>
  <c r="V25" i="30" s="1"/>
  <c r="AD19" i="30" s="1"/>
  <c r="AA17" i="30"/>
  <c r="W17" i="30" s="1"/>
  <c r="AD28" i="30" s="1"/>
  <c r="AA21" i="30"/>
  <c r="W21" i="30" s="1"/>
  <c r="AD32" i="30" s="1"/>
  <c r="AA25" i="30"/>
  <c r="W25" i="30" s="1"/>
  <c r="AD36" i="30" s="1"/>
  <c r="L21" i="30"/>
  <c r="L25" i="30"/>
  <c r="Z18" i="30"/>
  <c r="V18" i="30" s="1"/>
  <c r="AD26" i="30" s="1"/>
  <c r="Z22" i="30"/>
  <c r="V22" i="30" s="1"/>
  <c r="AD22" i="30" s="1"/>
  <c r="Z26" i="30"/>
  <c r="V26" i="30" s="1"/>
  <c r="AD18" i="30" s="1"/>
  <c r="L32" i="30"/>
  <c r="O33" i="30"/>
  <c r="L38" i="30"/>
  <c r="O17" i="30"/>
  <c r="L30" i="30"/>
  <c r="L36" i="30"/>
  <c r="Z19" i="30"/>
  <c r="V19" i="30" s="1"/>
  <c r="AD25" i="30" s="1"/>
  <c r="L19" i="30"/>
  <c r="L23" i="30"/>
  <c r="L27" i="30"/>
  <c r="Z23" i="30"/>
  <c r="V23" i="30" s="1"/>
  <c r="AD21" i="30" s="1"/>
  <c r="Z27" i="30"/>
  <c r="V27" i="30" s="1"/>
  <c r="AD17" i="30" s="1"/>
  <c r="R32" i="30" l="1"/>
  <c r="T32" i="30" s="1"/>
  <c r="Q27" i="30"/>
  <c r="S27" i="30" s="1"/>
  <c r="Q37" i="30"/>
  <c r="S37" i="30" s="1"/>
  <c r="R20" i="30"/>
  <c r="T20" i="30" s="1"/>
  <c r="Q32" i="30"/>
  <c r="S32" i="30" s="1"/>
  <c r="R26" i="30"/>
  <c r="T26" i="30" s="1"/>
  <c r="R38" i="30"/>
  <c r="T38" i="30" s="1"/>
  <c r="Q24" i="30"/>
  <c r="S24" i="30" s="1"/>
  <c r="Q28" i="30"/>
  <c r="S28" i="30" s="1"/>
  <c r="Q22" i="30"/>
  <c r="S22" i="30" s="1"/>
  <c r="R31" i="30"/>
  <c r="T31" i="30" s="1"/>
  <c r="R36" i="30"/>
  <c r="T36" i="30" s="1"/>
  <c r="R34" i="30"/>
  <c r="T34" i="30" s="1"/>
  <c r="N11" i="30"/>
  <c r="Q33" i="30"/>
  <c r="S33" i="30" s="1"/>
  <c r="Q23" i="30"/>
  <c r="S23" i="30" s="1"/>
  <c r="Q26" i="30"/>
  <c r="S26" i="30" s="1"/>
  <c r="Q36" i="30"/>
  <c r="S36" i="30" s="1"/>
  <c r="Q31" i="30"/>
  <c r="S31" i="30" s="1"/>
  <c r="R19" i="30"/>
  <c r="T19" i="30" s="1"/>
  <c r="Q21" i="30"/>
  <c r="S21" i="30" s="1"/>
  <c r="Q30" i="30"/>
  <c r="S30" i="30" s="1"/>
  <c r="R37" i="30"/>
  <c r="T37" i="30" s="1"/>
  <c r="R25" i="30"/>
  <c r="T25" i="30" s="1"/>
  <c r="Q20" i="30"/>
  <c r="S20" i="30" s="1"/>
  <c r="R30" i="30"/>
  <c r="T30" i="30" s="1"/>
  <c r="Q34" i="30"/>
  <c r="S34" i="30" s="1"/>
  <c r="Q17" i="30"/>
  <c r="S17" i="30" s="1"/>
  <c r="Q35" i="30"/>
  <c r="S35" i="30" s="1"/>
  <c r="R24" i="30"/>
  <c r="T24" i="30" s="1"/>
  <c r="R33" i="30"/>
  <c r="T33" i="30" s="1"/>
  <c r="R28" i="30"/>
  <c r="T28" i="30" s="1"/>
  <c r="Q25" i="30"/>
  <c r="S25" i="30" s="1"/>
  <c r="R27" i="30"/>
  <c r="T27" i="30" s="1"/>
  <c r="R21" i="30"/>
  <c r="T21" i="30" s="1"/>
  <c r="Q38" i="30"/>
  <c r="S38" i="30" s="1"/>
  <c r="R18" i="30"/>
  <c r="T18" i="30" s="1"/>
  <c r="Q29" i="30"/>
  <c r="S29" i="30" s="1"/>
  <c r="R23" i="30"/>
  <c r="T23" i="30" s="1"/>
  <c r="Q19" i="30"/>
  <c r="S19" i="30" s="1"/>
  <c r="Q18" i="30"/>
  <c r="S18" i="30" s="1"/>
  <c r="R35" i="30"/>
  <c r="T35" i="30" s="1"/>
  <c r="R17" i="30"/>
  <c r="T17" i="30" s="1"/>
  <c r="R29" i="30"/>
  <c r="T29" i="30" s="1"/>
  <c r="R22" i="30"/>
  <c r="T22" i="30" s="1"/>
</calcChain>
</file>

<file path=xl/sharedStrings.xml><?xml version="1.0" encoding="utf-8"?>
<sst xmlns="http://schemas.openxmlformats.org/spreadsheetml/2006/main" count="324" uniqueCount="167">
  <si>
    <t>Trim knots</t>
  </si>
  <si>
    <t>Trim1 (-5mm)</t>
  </si>
  <si>
    <t>Open the connection of the topline to LCL</t>
  </si>
  <si>
    <t>trim 2</t>
  </si>
  <si>
    <t>8mm-12mm</t>
  </si>
  <si>
    <t>trim 3</t>
  </si>
  <si>
    <t>13mm-16mm</t>
  </si>
  <si>
    <t>Tighten the knot</t>
  </si>
  <si>
    <t>trim 4</t>
  </si>
  <si>
    <t>17mm-22mm</t>
  </si>
  <si>
    <t>trim 6</t>
  </si>
  <si>
    <t>28mm-33mm</t>
  </si>
  <si>
    <t>trim 7</t>
  </si>
  <si>
    <t>34mm-40mm</t>
  </si>
  <si>
    <t>trim 8</t>
  </si>
  <si>
    <t>41mm-45mm</t>
  </si>
  <si>
    <t>Trim2 (-10mm)</t>
  </si>
  <si>
    <t>Trim3 (-13mm)</t>
  </si>
  <si>
    <t xml:space="preserve">Keep the original connection </t>
  </si>
  <si>
    <t>Trim4 (-17mm)</t>
  </si>
  <si>
    <t>Perform trim 1 and add Trim 3</t>
  </si>
  <si>
    <t>Trim5 (-25mm)</t>
  </si>
  <si>
    <t>Perform trim 2 and add Trim 3</t>
  </si>
  <si>
    <t>Trim6 (-28mm)</t>
  </si>
  <si>
    <t>Perform trim 3 and add Trim 3</t>
  </si>
  <si>
    <t>Trim7 (-38mm)</t>
  </si>
  <si>
    <r>
      <t>Perform trim 1 and add</t>
    </r>
    <r>
      <rPr>
        <b/>
        <sz val="11"/>
        <color theme="1"/>
        <rFont val="Calibri"/>
        <family val="2"/>
        <scheme val="minor"/>
      </rPr>
      <t xml:space="preserve"> 2x</t>
    </r>
    <r>
      <rPr>
        <sz val="11"/>
        <color theme="1"/>
        <rFont val="Calibri"/>
        <family val="2"/>
        <scheme val="minor"/>
      </rPr>
      <t xml:space="preserve"> Trim 3</t>
    </r>
  </si>
  <si>
    <t>Trim7 (-42mm)</t>
  </si>
  <si>
    <r>
      <t>Perform trim 2 and add</t>
    </r>
    <r>
      <rPr>
        <b/>
        <sz val="11"/>
        <color theme="1"/>
        <rFont val="Calibri"/>
        <family val="2"/>
        <scheme val="minor"/>
      </rPr>
      <t xml:space="preserve"> 2x</t>
    </r>
    <r>
      <rPr>
        <sz val="11"/>
        <color theme="1"/>
        <rFont val="Calibri"/>
        <family val="2"/>
        <scheme val="minor"/>
      </rPr>
      <t xml:space="preserve"> Trim 3</t>
    </r>
  </si>
  <si>
    <t>L</t>
  </si>
  <si>
    <t>R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</si>
  <si>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</si>
  <si>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</si>
  <si>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</si>
  <si>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</si>
  <si>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</si>
  <si>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</si>
  <si>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</si>
  <si>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</si>
  <si>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</si>
  <si>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</si>
  <si>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</si>
  <si>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</si>
  <si>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</si>
  <si>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</si>
  <si>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</si>
  <si>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</si>
  <si>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</si>
  <si>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</si>
  <si>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</si>
  <si>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</si>
  <si>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</si>
  <si>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</si>
  <si>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Take one side of the Loop and wrap it around the LCL</t>
  </si>
  <si>
    <t>Wrap the loop around the LCL with the loop-eye inside</t>
  </si>
  <si>
    <t>Create a loop with the line and wrap it around the LCL</t>
  </si>
  <si>
    <t>This trim guide will help you to check the length of your bridle lines</t>
  </si>
  <si>
    <t>The goal is to measure the bridle lines from the connection point of the flying lines to the bottom sail seam</t>
  </si>
  <si>
    <t>Appendix:</t>
  </si>
  <si>
    <t>Reference</t>
  </si>
  <si>
    <t>Kite:</t>
  </si>
  <si>
    <t>S/N:</t>
  </si>
  <si>
    <t>Date:</t>
  </si>
  <si>
    <t>XXXXX</t>
  </si>
  <si>
    <t>Diff. L/Ref</t>
  </si>
  <si>
    <t>Diff. R/Ref</t>
  </si>
  <si>
    <t>Offset L</t>
  </si>
  <si>
    <t>Offset R</t>
  </si>
  <si>
    <t>Global offset:</t>
  </si>
  <si>
    <t>A offset:</t>
  </si>
  <si>
    <t>B offset!</t>
  </si>
  <si>
    <t>DeltaAB Ref</t>
  </si>
  <si>
    <t>DelatABL</t>
  </si>
  <si>
    <t>DeltaABR</t>
  </si>
  <si>
    <t>TwistL</t>
  </si>
  <si>
    <t>TwistR</t>
  </si>
  <si>
    <t>Bar set up:</t>
  </si>
  <si>
    <t>Trim knot L</t>
  </si>
  <si>
    <t>Trim knot R</t>
  </si>
  <si>
    <t>Twist plot</t>
  </si>
  <si>
    <t>11L</t>
  </si>
  <si>
    <t>10L</t>
  </si>
  <si>
    <t>9L</t>
  </si>
  <si>
    <t>8L</t>
  </si>
  <si>
    <t>7L</t>
  </si>
  <si>
    <t>6L</t>
  </si>
  <si>
    <t>5L</t>
  </si>
  <si>
    <t>4L</t>
  </si>
  <si>
    <t>3L</t>
  </si>
  <si>
    <t>2L</t>
  </si>
  <si>
    <t>1L</t>
  </si>
  <si>
    <t>1R</t>
  </si>
  <si>
    <t>2R</t>
  </si>
  <si>
    <t>3R</t>
  </si>
  <si>
    <t>4R</t>
  </si>
  <si>
    <t>5R</t>
  </si>
  <si>
    <t>6R</t>
  </si>
  <si>
    <t>7R</t>
  </si>
  <si>
    <t>8R</t>
  </si>
  <si>
    <t>9R</t>
  </si>
  <si>
    <t>10R</t>
  </si>
  <si>
    <t>11R</t>
  </si>
  <si>
    <t>Labeling</t>
  </si>
  <si>
    <t>Comment:</t>
  </si>
  <si>
    <t>Template version</t>
  </si>
  <si>
    <t>Symmetry</t>
  </si>
  <si>
    <t>Pre-calculated trim</t>
  </si>
  <si>
    <t>Difference of length compared to reference</t>
  </si>
  <si>
    <t>Symmetry of the wing</t>
  </si>
  <si>
    <t>Twist calculation</t>
  </si>
  <si>
    <t>Twist difference to reference</t>
  </si>
  <si>
    <t>Trim L (mm)</t>
  </si>
  <si>
    <t>Trim R (mm)</t>
  </si>
  <si>
    <t>Trim to do (mm)</t>
  </si>
  <si>
    <t>Trim knot to do               (see trim knot tab)</t>
  </si>
  <si>
    <t>Personnal off-set addition</t>
  </si>
  <si>
    <t>VMG3 Trimguide</t>
  </si>
  <si>
    <t>11.0</t>
  </si>
  <si>
    <t>15.0</t>
  </si>
  <si>
    <t>21.0</t>
  </si>
  <si>
    <t>23.0</t>
  </si>
  <si>
    <t>Pos</t>
  </si>
  <si>
    <t>B offset:</t>
  </si>
  <si>
    <t>Bridle measurement</t>
  </si>
  <si>
    <t>Flysurfer VMG3 21.0</t>
  </si>
  <si>
    <t>The basic version of this trim guide gives you the exact trims to do on your kite to get it back to it's optimal shape</t>
  </si>
  <si>
    <t>How to use the expert version:</t>
  </si>
  <si>
    <t>1- Measure your bridles and add the values in the bridle measurement table</t>
  </si>
  <si>
    <t>2- Add a global offset value to your values to compensate the overall length difference to the reference values</t>
  </si>
  <si>
    <t>3- Add an offset on the B level to compensate the Pulleyline shrinking</t>
  </si>
  <si>
    <t>4- Add the required trims in the personnal off-set addition table</t>
  </si>
  <si>
    <t>b10 / btt10</t>
  </si>
  <si>
    <t>b11 / btt11</t>
  </si>
  <si>
    <t>VMG2</t>
  </si>
  <si>
    <t>The expert version allows you to pre-calculate the trims you need to apply on your kite in order to match the reference value</t>
  </si>
  <si>
    <t>The advantage of using the expert version over the basic version is spending more time time thinking and less time dealing with knots</t>
  </si>
  <si>
    <t>VMG3</t>
  </si>
  <si>
    <t>19.0</t>
  </si>
  <si>
    <t>9.0</t>
  </si>
  <si>
    <t>br1</t>
  </si>
  <si>
    <t>br2</t>
  </si>
  <si>
    <t>br3</t>
  </si>
  <si>
    <t>br4</t>
  </si>
  <si>
    <t>br5</t>
  </si>
  <si>
    <t>br6</t>
  </si>
  <si>
    <t>br7</t>
  </si>
  <si>
    <t>br8</t>
  </si>
  <si>
    <t>br9</t>
  </si>
  <si>
    <t>br10</t>
  </si>
  <si>
    <t>br11</t>
  </si>
  <si>
    <t>br12</t>
  </si>
  <si>
    <t>br13</t>
  </si>
  <si>
    <t>br14</t>
  </si>
  <si>
    <t>br15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</si>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</sst>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Aptos"/>
    </font>
    <font>
      <sz val="22"/>
      <color theme="1"/>
      <name val="Aptos Bold Italic"/>
    </font>
    <font>
      <sz val="12"/>
      <color rgb="FF3F3F76"/>
      <name val="Calibri"/>
      <family val="2"/>
      <scheme val="minor"/>
    </font>
    <font>
      <sz val="11"/>
      <color theme="1"/>
      <name val="Aptos"/>
    </font>
    <font>
      <sz val="14"/>
      <color theme="1"/>
      <name val="Aptos SemiBold Italic"/>
    </font>
    <font>
      <sz val="14"/>
      <color theme="1"/>
      <name val="Aptos ExtraBold"/>
    </font>
    <font>
      <b/>
      <sz val="12"/>
      <color theme="1"/>
      <name val="Aptos Bold"/>
    </font>
    <font>
      <sz val="12"/>
      <color theme="1"/>
      <name val="Aptos SemiBold Italic"/>
    </font>
    <font>
      <b/>
      <sz val="16"/>
      <color theme="1"/>
      <name val="Aptos"/>
    </font>
    <font>
      <sz val="11"/>
      <color theme="1"/>
      <name val="DINNextLTPro-Regular"/>
    </font>
    <font>
      <sz val="12"/>
      <color theme="1"/>
      <name val="DINNextLTPro-BoldItalic"/>
    </font>
    <font>
      <sz val="14"/>
      <color theme="1"/>
      <name val="DINNextLTPro-BoldItalic"/>
    </font>
    <font>
      <sz val="11"/>
      <color theme="1"/>
      <name val="Aptos SemiBold Italic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Aptos SemiBold"/>
    </font>
    <font>
      <b/>
      <sz val="18"/>
      <color theme="1"/>
      <name val="Aptos SemiBold"/>
    </font>
    <font>
      <b/>
      <sz val="20"/>
      <color theme="1"/>
      <name val="Aptos SemiBold"/>
    </font>
    <font>
      <sz val="18"/>
      <color theme="1"/>
      <name val="Aptos SemiBold"/>
    </font>
    <font>
      <b/>
      <sz val="12"/>
      <color theme="1"/>
      <name val="Aptos ExtraBold Italic"/>
    </font>
    <font>
      <b/>
      <sz val="36"/>
      <color theme="1"/>
      <name val="Aptos"/>
    </font>
    <font>
      <sz val="12"/>
      <color theme="1"/>
      <name val="DINNextLTPro-Regula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59999389629810485"/>
        <bgColor indexed="65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3" borderId="19" applyNumberForma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4" borderId="1" xfId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5" fillId="4" borderId="10" xfId="1" applyFill="1" applyBorder="1" applyAlignment="1">
      <alignment horizontal="center"/>
    </xf>
    <xf numFmtId="0" fontId="5" fillId="4" borderId="12" xfId="1" applyFill="1" applyBorder="1" applyAlignment="1">
      <alignment horizontal="center"/>
    </xf>
    <xf numFmtId="0" fontId="5" fillId="4" borderId="13" xfId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5" fillId="4" borderId="22" xfId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0" fontId="9" fillId="6" borderId="24" xfId="0" applyFont="1" applyFill="1" applyBorder="1" applyAlignment="1">
      <alignment horizontal="center"/>
    </xf>
    <xf numFmtId="0" fontId="9" fillId="5" borderId="25" xfId="0" applyFont="1" applyFill="1" applyBorder="1" applyAlignment="1">
      <alignment horizontal="center"/>
    </xf>
    <xf numFmtId="0" fontId="9" fillId="5" borderId="26" xfId="0" applyFont="1" applyFill="1" applyBorder="1" applyAlignment="1">
      <alignment horizontal="center"/>
    </xf>
    <xf numFmtId="0" fontId="6" fillId="8" borderId="27" xfId="0" applyFont="1" applyFill="1" applyBorder="1" applyAlignment="1">
      <alignment horizontal="center"/>
    </xf>
    <xf numFmtId="0" fontId="6" fillId="9" borderId="28" xfId="0" applyFont="1" applyFill="1" applyBorder="1" applyAlignment="1">
      <alignment horizontal="center"/>
    </xf>
    <xf numFmtId="0" fontId="6" fillId="8" borderId="28" xfId="0" applyFont="1" applyFill="1" applyBorder="1" applyAlignment="1">
      <alignment horizontal="center"/>
    </xf>
    <xf numFmtId="0" fontId="0" fillId="6" borderId="20" xfId="0" applyFill="1" applyBorder="1"/>
    <xf numFmtId="0" fontId="9" fillId="5" borderId="30" xfId="0" applyFont="1" applyFill="1" applyBorder="1" applyAlignment="1">
      <alignment horizontal="center"/>
    </xf>
    <xf numFmtId="0" fontId="9" fillId="6" borderId="31" xfId="0" applyFont="1" applyFill="1" applyBorder="1" applyAlignment="1">
      <alignment horizontal="center"/>
    </xf>
    <xf numFmtId="0" fontId="9" fillId="5" borderId="31" xfId="0" applyFont="1" applyFill="1" applyBorder="1" applyAlignment="1">
      <alignment horizontal="center"/>
    </xf>
    <xf numFmtId="0" fontId="9" fillId="6" borderId="32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5" fillId="4" borderId="23" xfId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9" fillId="6" borderId="33" xfId="0" applyFont="1" applyFill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6" borderId="34" xfId="0" applyFont="1" applyFill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14" fontId="7" fillId="0" borderId="0" xfId="0" applyNumberFormat="1" applyFont="1"/>
    <xf numFmtId="14" fontId="10" fillId="0" borderId="0" xfId="0" applyNumberFormat="1" applyFont="1"/>
    <xf numFmtId="0" fontId="0" fillId="4" borderId="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6" fillId="10" borderId="28" xfId="0" applyFont="1" applyFill="1" applyBorder="1" applyAlignment="1">
      <alignment horizontal="center"/>
    </xf>
    <xf numFmtId="0" fontId="6" fillId="10" borderId="29" xfId="0" applyFont="1" applyFill="1" applyBorder="1" applyAlignment="1">
      <alignment horizontal="center"/>
    </xf>
    <xf numFmtId="0" fontId="6" fillId="7" borderId="28" xfId="0" applyFont="1" applyFill="1" applyBorder="1" applyAlignment="1">
      <alignment horizontal="center"/>
    </xf>
    <xf numFmtId="14" fontId="7" fillId="0" borderId="0" xfId="0" applyNumberFormat="1" applyFont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17" xfId="0" applyBorder="1"/>
    <xf numFmtId="0" fontId="12" fillId="12" borderId="38" xfId="0" applyFont="1" applyFill="1" applyBorder="1" applyAlignment="1">
      <alignment horizontal="center"/>
    </xf>
    <xf numFmtId="0" fontId="12" fillId="11" borderId="37" xfId="0" applyFont="1" applyFill="1" applyBorder="1" applyAlignment="1">
      <alignment horizontal="center"/>
    </xf>
    <xf numFmtId="0" fontId="12" fillId="12" borderId="37" xfId="0" applyFont="1" applyFill="1" applyBorder="1" applyAlignment="1">
      <alignment horizontal="center"/>
    </xf>
    <xf numFmtId="0" fontId="12" fillId="13" borderId="37" xfId="0" applyFont="1" applyFill="1" applyBorder="1" applyAlignment="1">
      <alignment horizontal="center"/>
    </xf>
    <xf numFmtId="0" fontId="14" fillId="14" borderId="39" xfId="0" applyFont="1" applyFill="1" applyBorder="1" applyAlignment="1">
      <alignment horizontal="center"/>
    </xf>
    <xf numFmtId="0" fontId="13" fillId="14" borderId="2" xfId="0" applyFont="1" applyFill="1" applyBorder="1" applyAlignment="1">
      <alignment horizontal="center"/>
    </xf>
    <xf numFmtId="0" fontId="14" fillId="14" borderId="3" xfId="0" applyFont="1" applyFill="1" applyBorder="1" applyAlignment="1">
      <alignment horizontal="center"/>
    </xf>
    <xf numFmtId="0" fontId="13" fillId="12" borderId="40" xfId="0" applyFont="1" applyFill="1" applyBorder="1" applyAlignment="1">
      <alignment horizontal="center"/>
    </xf>
    <xf numFmtId="0" fontId="12" fillId="12" borderId="41" xfId="0" applyFont="1" applyFill="1" applyBorder="1" applyAlignment="1">
      <alignment horizontal="center"/>
    </xf>
    <xf numFmtId="0" fontId="13" fillId="11" borderId="42" xfId="0" applyFont="1" applyFill="1" applyBorder="1" applyAlignment="1">
      <alignment horizontal="center"/>
    </xf>
    <xf numFmtId="0" fontId="12" fillId="11" borderId="43" xfId="0" applyFont="1" applyFill="1" applyBorder="1" applyAlignment="1">
      <alignment horizontal="center"/>
    </xf>
    <xf numFmtId="0" fontId="13" fillId="12" borderId="42" xfId="0" applyFont="1" applyFill="1" applyBorder="1" applyAlignment="1">
      <alignment horizontal="center"/>
    </xf>
    <xf numFmtId="0" fontId="12" fillId="12" borderId="43" xfId="0" applyFont="1" applyFill="1" applyBorder="1" applyAlignment="1">
      <alignment horizontal="center"/>
    </xf>
    <xf numFmtId="0" fontId="13" fillId="13" borderId="42" xfId="0" applyFont="1" applyFill="1" applyBorder="1" applyAlignment="1">
      <alignment horizontal="center"/>
    </xf>
    <xf numFmtId="0" fontId="12" fillId="13" borderId="43" xfId="0" applyFont="1" applyFill="1" applyBorder="1" applyAlignment="1">
      <alignment horizontal="center"/>
    </xf>
    <xf numFmtId="0" fontId="13" fillId="11" borderId="44" xfId="0" applyFont="1" applyFill="1" applyBorder="1" applyAlignment="1">
      <alignment horizontal="center"/>
    </xf>
    <xf numFmtId="0" fontId="12" fillId="11" borderId="45" xfId="0" applyFont="1" applyFill="1" applyBorder="1" applyAlignment="1">
      <alignment horizontal="center"/>
    </xf>
    <xf numFmtId="0" fontId="12" fillId="11" borderId="46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" fillId="15" borderId="22" xfId="2" applyBorder="1" applyAlignment="1">
      <alignment horizontal="center"/>
    </xf>
    <xf numFmtId="0" fontId="1" fillId="15" borderId="23" xfId="2" applyBorder="1" applyAlignment="1">
      <alignment horizontal="center"/>
    </xf>
    <xf numFmtId="0" fontId="1" fillId="15" borderId="1" xfId="2" applyBorder="1" applyAlignment="1">
      <alignment horizontal="center"/>
    </xf>
    <xf numFmtId="0" fontId="1" fillId="15" borderId="10" xfId="2" applyBorder="1" applyAlignment="1">
      <alignment horizontal="center"/>
    </xf>
    <xf numFmtId="0" fontId="1" fillId="15" borderId="12" xfId="2" applyBorder="1" applyAlignment="1">
      <alignment horizontal="center"/>
    </xf>
    <xf numFmtId="0" fontId="1" fillId="15" borderId="13" xfId="2" applyBorder="1" applyAlignment="1">
      <alignment horizontal="center"/>
    </xf>
    <xf numFmtId="0" fontId="1" fillId="16" borderId="10" xfId="3" applyBorder="1" applyAlignment="1">
      <alignment horizontal="center"/>
    </xf>
    <xf numFmtId="0" fontId="1" fillId="16" borderId="13" xfId="3" applyBorder="1" applyAlignment="1">
      <alignment horizontal="center"/>
    </xf>
    <xf numFmtId="0" fontId="1" fillId="16" borderId="9" xfId="3" applyBorder="1" applyAlignment="1">
      <alignment horizontal="center"/>
    </xf>
    <xf numFmtId="0" fontId="1" fillId="16" borderId="11" xfId="3" applyBorder="1" applyAlignment="1">
      <alignment horizontal="center"/>
    </xf>
    <xf numFmtId="0" fontId="6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6" fillId="2" borderId="0" xfId="0" applyFont="1" applyFill="1"/>
    <xf numFmtId="0" fontId="17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21" fillId="2" borderId="0" xfId="0" applyFont="1" applyFill="1"/>
    <xf numFmtId="0" fontId="13" fillId="13" borderId="44" xfId="0" applyFont="1" applyFill="1" applyBorder="1" applyAlignment="1">
      <alignment horizontal="center"/>
    </xf>
    <xf numFmtId="0" fontId="13" fillId="12" borderId="47" xfId="0" applyFont="1" applyFill="1" applyBorder="1" applyAlignment="1">
      <alignment horizontal="center"/>
    </xf>
    <xf numFmtId="0" fontId="12" fillId="13" borderId="46" xfId="0" applyFont="1" applyFill="1" applyBorder="1" applyAlignment="1">
      <alignment horizontal="center"/>
    </xf>
    <xf numFmtId="0" fontId="24" fillId="12" borderId="48" xfId="0" applyFont="1" applyFill="1" applyBorder="1" applyAlignment="1">
      <alignment horizontal="center"/>
    </xf>
    <xf numFmtId="0" fontId="24" fillId="11" borderId="43" xfId="0" applyFont="1" applyFill="1" applyBorder="1" applyAlignment="1">
      <alignment horizontal="center"/>
    </xf>
    <xf numFmtId="0" fontId="24" fillId="12" borderId="43" xfId="0" applyFont="1" applyFill="1" applyBorder="1" applyAlignment="1">
      <alignment horizontal="center"/>
    </xf>
    <xf numFmtId="0" fontId="24" fillId="13" borderId="43" xfId="0" applyFont="1" applyFill="1" applyBorder="1" applyAlignment="1">
      <alignment horizontal="center"/>
    </xf>
    <xf numFmtId="0" fontId="24" fillId="11" borderId="46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 vertical="center"/>
    </xf>
    <xf numFmtId="0" fontId="14" fillId="14" borderId="4" xfId="0" applyFont="1" applyFill="1" applyBorder="1" applyAlignment="1">
      <alignment horizontal="center" vertical="center"/>
    </xf>
    <xf numFmtId="0" fontId="14" fillId="14" borderId="5" xfId="0" applyFont="1" applyFill="1" applyBorder="1" applyAlignment="1">
      <alignment horizontal="center" vertical="center"/>
    </xf>
    <xf numFmtId="0" fontId="14" fillId="14" borderId="6" xfId="0" applyFont="1" applyFill="1" applyBorder="1" applyAlignment="1">
      <alignment horizontal="center" vertical="center"/>
    </xf>
    <xf numFmtId="0" fontId="14" fillId="14" borderId="14" xfId="0" applyFont="1" applyFill="1" applyBorder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14" fillId="14" borderId="15" xfId="0" applyFont="1" applyFill="1" applyBorder="1" applyAlignment="1">
      <alignment horizontal="center" vertical="center"/>
    </xf>
    <xf numFmtId="0" fontId="14" fillId="14" borderId="16" xfId="0" applyFont="1" applyFill="1" applyBorder="1" applyAlignment="1">
      <alignment horizontal="center" vertical="center"/>
    </xf>
    <xf numFmtId="0" fontId="14" fillId="14" borderId="17" xfId="0" applyFont="1" applyFill="1" applyBorder="1" applyAlignment="1">
      <alignment horizontal="center" vertical="center"/>
    </xf>
    <xf numFmtId="0" fontId="14" fillId="14" borderId="18" xfId="0" applyFont="1" applyFill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14" fontId="10" fillId="0" borderId="16" xfId="0" applyNumberFormat="1" applyFont="1" applyBorder="1" applyAlignment="1">
      <alignment horizontal="center" vertical="center" wrapText="1"/>
    </xf>
    <xf numFmtId="14" fontId="10" fillId="0" borderId="18" xfId="0" applyNumberFormat="1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4" fontId="10" fillId="0" borderId="16" xfId="0" applyNumberFormat="1" applyFont="1" applyBorder="1" applyAlignment="1">
      <alignment horizontal="center" vertical="center"/>
    </xf>
    <xf numFmtId="14" fontId="10" fillId="0" borderId="17" xfId="0" applyNumberFormat="1" applyFont="1" applyBorder="1" applyAlignment="1">
      <alignment horizontal="center" vertical="center"/>
    </xf>
    <xf numFmtId="14" fontId="10" fillId="0" borderId="18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 wrapText="1"/>
    </xf>
    <xf numFmtId="14" fontId="10" fillId="0" borderId="36" xfId="0" applyNumberFormat="1" applyFont="1" applyBorder="1" applyAlignment="1">
      <alignment horizontal="center" vertical="center" wrapText="1"/>
    </xf>
  </cellXfs>
  <cellStyles count="4">
    <cellStyle name="20 % - Accent2" xfId="2" builtinId="34"/>
    <cellStyle name="40 % - Accent4" xfId="3" builtinId="43"/>
    <cellStyle name="Entrée" xfId="1" builtinId="20"/>
    <cellStyle name="Normal" xfId="0" builtinId="0"/>
  </cellStyles>
  <dxfs count="10">
    <dxf>
      <fill>
        <patternFill>
          <bgColor rgb="FFFF2F92"/>
        </patternFill>
      </fill>
    </dxf>
    <dxf>
      <fill>
        <patternFill>
          <bgColor rgb="FF92D050"/>
        </patternFill>
      </fill>
    </dxf>
    <dxf>
      <fill>
        <patternFill>
          <bgColor rgb="FFFF2F92"/>
        </patternFill>
      </fill>
    </dxf>
    <dxf>
      <fill>
        <patternFill>
          <bgColor rgb="FF92D050"/>
        </patternFill>
      </fill>
    </dxf>
    <dxf>
      <fill>
        <patternFill>
          <bgColor rgb="FFFF2F92"/>
        </patternFill>
      </fill>
    </dxf>
    <dxf>
      <fill>
        <patternFill>
          <bgColor rgb="FF92D050"/>
        </patternFill>
      </fill>
    </dxf>
    <dxf>
      <fill>
        <patternFill>
          <bgColor rgb="FFFF2F92"/>
        </patternFill>
      </fill>
    </dxf>
    <dxf>
      <fill>
        <patternFill>
          <bgColor rgb="FF92D050"/>
        </patternFill>
      </fill>
    </dxf>
    <dxf>
      <fill>
        <patternFill>
          <bgColor rgb="FFFF2F92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2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SemiBold" panose="020B0004020202020204" pitchFamily="34" charset="0"/>
                <a:ea typeface="+mn-ea"/>
                <a:cs typeface="+mn-cs"/>
              </a:defRPr>
            </a:pPr>
            <a:r>
              <a:rPr lang="fr-FR" b="1" i="0">
                <a:latin typeface="Aptos SemiBold" panose="020B0004020202020204" pitchFamily="34" charset="0"/>
              </a:rPr>
              <a:t>Twist from L to R</a:t>
            </a:r>
          </a:p>
        </c:rich>
      </c:tx>
      <c:layout>
        <c:manualLayout>
          <c:xMode val="edge"/>
          <c:yMode val="edge"/>
          <c:x val="0.36521536193889725"/>
          <c:y val="3.70370235356432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SemiBold" panose="020B0004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Basic_version!$AC$17:$AC$38</c:f>
            </c:numRef>
          </c:xVal>
          <c:yVal>
            <c:numRef>
              <c:f>Basic_version!$AD$17:$AD$38</c:f>
            </c:numRef>
          </c:yVal>
          <c:smooth val="1"/>
          <c:extLst>
            <c:ext xmlns:c16="http://schemas.microsoft.com/office/drawing/2014/chart" uri="{C3380CC4-5D6E-409C-BE32-E72D297353CC}">
              <c16:uniqueId val="{00000000-7B3D-5846-A889-DEF241558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5040415"/>
        <c:axId val="2014813919"/>
      </c:scatterChart>
      <c:valAx>
        <c:axId val="2015040415"/>
        <c:scaling>
          <c:orientation val="minMax"/>
          <c:max val="2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17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Rib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14813919"/>
        <c:crosses val="autoZero"/>
        <c:crossBetween val="midCat"/>
        <c:majorUnit val="1"/>
        <c:minorUnit val="1"/>
      </c:valAx>
      <c:valAx>
        <c:axId val="2014813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bevel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DIfference to ref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15040415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38</xdr:row>
      <xdr:rowOff>114297</xdr:rowOff>
    </xdr:from>
    <xdr:to>
      <xdr:col>12</xdr:col>
      <xdr:colOff>625813</xdr:colOff>
      <xdr:row>53</xdr:row>
      <xdr:rowOff>165096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DC318F69-BC08-3D66-3AFD-2C7EA850EB56}"/>
            </a:ext>
          </a:extLst>
        </xdr:cNvPr>
        <xdr:cNvGrpSpPr/>
      </xdr:nvGrpSpPr>
      <xdr:grpSpPr>
        <a:xfrm>
          <a:off x="25400" y="7900607"/>
          <a:ext cx="12559580" cy="2999013"/>
          <a:chOff x="-5070" y="9350545"/>
          <a:chExt cx="12528243" cy="2948419"/>
        </a:xfrm>
      </xdr:grpSpPr>
      <xdr:pic>
        <xdr:nvPicPr>
          <xdr:cNvPr id="2" name="Image 1">
            <a:extLst>
              <a:ext uri="{FF2B5EF4-FFF2-40B4-BE49-F238E27FC236}">
                <a16:creationId xmlns:a16="http://schemas.microsoft.com/office/drawing/2014/main" id="{A5650201-4C61-D933-7D94-002B31F6F2A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-2263" t="-932" r="-1" b="-3461"/>
          <a:stretch/>
        </xdr:blipFill>
        <xdr:spPr>
          <a:xfrm>
            <a:off x="-5070" y="9350545"/>
            <a:ext cx="12528243" cy="2948419"/>
          </a:xfrm>
          <a:prstGeom prst="rect">
            <a:avLst/>
          </a:prstGeom>
        </xdr:spPr>
      </xdr:pic>
      <xdr:sp macro="" textlink="">
        <xdr:nvSpPr>
          <xdr:cNvPr id="4" name="ZoneTexte 3">
            <a:extLst>
              <a:ext uri="{FF2B5EF4-FFF2-40B4-BE49-F238E27FC236}">
                <a16:creationId xmlns:a16="http://schemas.microsoft.com/office/drawing/2014/main" id="{0449A841-832C-35FA-CEE1-AF18D1D01229}"/>
              </a:ext>
            </a:extLst>
          </xdr:cNvPr>
          <xdr:cNvSpPr txBox="1"/>
        </xdr:nvSpPr>
        <xdr:spPr>
          <a:xfrm>
            <a:off x="1637944" y="9408162"/>
            <a:ext cx="7726823" cy="65847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fr-FR" sz="1400" b="1" i="0" u="none" strike="noStrike">
                <a:solidFill>
                  <a:srgbClr val="00B0F0"/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MEASURE FROM THE CONNECTION POINT OF THE FLYING LINES TO THE BOTTOM SAIL SEAM</a:t>
            </a:r>
            <a:r>
              <a:rPr lang="fr-FR" sz="1400" b="1">
                <a:solidFill>
                  <a:srgbClr val="00B0F0"/>
                </a:solidFill>
                <a:latin typeface="Aptos" panose="020B0004020202020204" pitchFamily="34" charset="0"/>
              </a:rPr>
              <a:t> </a:t>
            </a:r>
            <a:r>
              <a:rPr lang="fr-FR" sz="1400" b="1" i="0" u="none" strike="noStrike">
                <a:solidFill>
                  <a:srgbClr val="00B0F0"/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(INCLUDING MIXER, BRIDLES, LCL &amp; WEBBING)</a:t>
            </a:r>
            <a:r>
              <a:rPr lang="fr-FR" sz="1400" b="1">
                <a:solidFill>
                  <a:srgbClr val="00B0F0"/>
                </a:solidFill>
                <a:latin typeface="Aptos" panose="020B0004020202020204" pitchFamily="34" charset="0"/>
              </a:rPr>
              <a:t> </a:t>
            </a:r>
          </a:p>
        </xdr:txBody>
      </xdr:sp>
    </xdr:grpSp>
    <xdr:clientData/>
  </xdr:twoCellAnchor>
  <xdr:twoCellAnchor editAs="oneCell">
    <xdr:from>
      <xdr:col>0</xdr:col>
      <xdr:colOff>1154156</xdr:colOff>
      <xdr:row>84</xdr:row>
      <xdr:rowOff>169489</xdr:rowOff>
    </xdr:from>
    <xdr:to>
      <xdr:col>11</xdr:col>
      <xdr:colOff>621395</xdr:colOff>
      <xdr:row>102</xdr:row>
      <xdr:rowOff>86403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5D8059E-28E3-F325-8180-6DFE80BD2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4156" y="12463089"/>
          <a:ext cx="10541639" cy="3345915"/>
        </a:xfrm>
        <a:prstGeom prst="rect">
          <a:avLst/>
        </a:prstGeom>
      </xdr:spPr>
    </xdr:pic>
    <xdr:clientData/>
  </xdr:twoCellAnchor>
  <xdr:twoCellAnchor editAs="oneCell">
    <xdr:from>
      <xdr:col>0</xdr:col>
      <xdr:colOff>930541</xdr:colOff>
      <xdr:row>106</xdr:row>
      <xdr:rowOff>131829</xdr:rowOff>
    </xdr:from>
    <xdr:to>
      <xdr:col>11</xdr:col>
      <xdr:colOff>613814</xdr:colOff>
      <xdr:row>119</xdr:row>
      <xdr:rowOff>141346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8294A70-91AE-3829-CD16-FA4E71F2D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0541" y="17347385"/>
          <a:ext cx="10768335" cy="2455442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12</xdr:row>
      <xdr:rowOff>12700</xdr:rowOff>
    </xdr:from>
    <xdr:to>
      <xdr:col>10</xdr:col>
      <xdr:colOff>375920</xdr:colOff>
      <xdr:row>33</xdr:row>
      <xdr:rowOff>39062</xdr:rowOff>
    </xdr:to>
    <xdr:grpSp>
      <xdr:nvGrpSpPr>
        <xdr:cNvPr id="11" name="Groupe 10">
          <a:extLst>
            <a:ext uri="{FF2B5EF4-FFF2-40B4-BE49-F238E27FC236}">
              <a16:creationId xmlns:a16="http://schemas.microsoft.com/office/drawing/2014/main" id="{63DCC608-DC1B-F78D-8A66-399C0ECFE481}"/>
            </a:ext>
          </a:extLst>
        </xdr:cNvPr>
        <xdr:cNvGrpSpPr/>
      </xdr:nvGrpSpPr>
      <xdr:grpSpPr>
        <a:xfrm>
          <a:off x="2656114" y="2688771"/>
          <a:ext cx="7925163" cy="4153862"/>
          <a:chOff x="2032000" y="2095500"/>
          <a:chExt cx="7919720" cy="4026862"/>
        </a:xfrm>
      </xdr:grpSpPr>
      <xdr:pic>
        <xdr:nvPicPr>
          <xdr:cNvPr id="8" name="Image 7">
            <a:extLst>
              <a:ext uri="{FF2B5EF4-FFF2-40B4-BE49-F238E27FC236}">
                <a16:creationId xmlns:a16="http://schemas.microsoft.com/office/drawing/2014/main" id="{8DBD5FDD-D817-5FD2-258C-4BEA05203A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164080" y="2252980"/>
            <a:ext cx="7787640" cy="3869382"/>
          </a:xfrm>
          <a:prstGeom prst="rect">
            <a:avLst/>
          </a:prstGeom>
        </xdr:spPr>
      </xdr:pic>
      <xdr:sp macro="" textlink="">
        <xdr:nvSpPr>
          <xdr:cNvPr id="10" name="ZoneTexte 9">
            <a:extLst>
              <a:ext uri="{FF2B5EF4-FFF2-40B4-BE49-F238E27FC236}">
                <a16:creationId xmlns:a16="http://schemas.microsoft.com/office/drawing/2014/main" id="{D4192F0B-273E-D41A-33FD-15C11A735B7F}"/>
              </a:ext>
            </a:extLst>
          </xdr:cNvPr>
          <xdr:cNvSpPr txBox="1"/>
        </xdr:nvSpPr>
        <xdr:spPr>
          <a:xfrm>
            <a:off x="2032000" y="2095500"/>
            <a:ext cx="4640198" cy="30197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400" b="1" i="1">
                <a:latin typeface="Aptos SemiBold" panose="020B0004020202020204" pitchFamily="34" charset="0"/>
              </a:rPr>
              <a:t>Here is how your laser measurement jig should look like: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5898</xdr:colOff>
      <xdr:row>3</xdr:row>
      <xdr:rowOff>132570</xdr:rowOff>
    </xdr:from>
    <xdr:to>
      <xdr:col>5</xdr:col>
      <xdr:colOff>661861</xdr:colOff>
      <xdr:row>9</xdr:row>
      <xdr:rowOff>96522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685C96E-DF82-4F0E-A946-E563D7D28C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62" t="44470" r="40786" b="21818"/>
        <a:stretch/>
      </xdr:blipFill>
      <xdr:spPr>
        <a:xfrm rot="16200000">
          <a:off x="3709466" y="508877"/>
          <a:ext cx="1106952" cy="1529088"/>
        </a:xfrm>
        <a:prstGeom prst="rect">
          <a:avLst/>
        </a:prstGeom>
      </xdr:spPr>
    </xdr:pic>
    <xdr:clientData/>
  </xdr:twoCellAnchor>
  <xdr:twoCellAnchor editAs="oneCell">
    <xdr:from>
      <xdr:col>6</xdr:col>
      <xdr:colOff>43544</xdr:colOff>
      <xdr:row>3</xdr:row>
      <xdr:rowOff>112987</xdr:rowOff>
    </xdr:from>
    <xdr:to>
      <xdr:col>8</xdr:col>
      <xdr:colOff>45944</xdr:colOff>
      <xdr:row>9</xdr:row>
      <xdr:rowOff>72709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019A8C4-E36E-4AE5-B1C3-FCCEE90508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59" t="34013" r="22987" b="11867"/>
        <a:stretch/>
      </xdr:blipFill>
      <xdr:spPr>
        <a:xfrm rot="16200000">
          <a:off x="5605258" y="377398"/>
          <a:ext cx="1102722" cy="1748650"/>
        </a:xfrm>
        <a:prstGeom prst="rect">
          <a:avLst/>
        </a:prstGeom>
      </xdr:spPr>
    </xdr:pic>
    <xdr:clientData/>
  </xdr:twoCellAnchor>
  <xdr:twoCellAnchor editAs="oneCell">
    <xdr:from>
      <xdr:col>8</xdr:col>
      <xdr:colOff>256363</xdr:colOff>
      <xdr:row>3</xdr:row>
      <xdr:rowOff>104822</xdr:rowOff>
    </xdr:from>
    <xdr:to>
      <xdr:col>10</xdr:col>
      <xdr:colOff>367246</xdr:colOff>
      <xdr:row>9</xdr:row>
      <xdr:rowOff>72707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4FDE3C18-4E91-48B0-B0F7-BFBBE48CB1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79" t="22299" r="21294" b="6369"/>
        <a:stretch/>
      </xdr:blipFill>
      <xdr:spPr>
        <a:xfrm rot="16200000">
          <a:off x="7614487" y="319073"/>
          <a:ext cx="1110885" cy="1857133"/>
        </a:xfrm>
        <a:prstGeom prst="rect">
          <a:avLst/>
        </a:prstGeom>
      </xdr:spPr>
    </xdr:pic>
    <xdr:clientData/>
  </xdr:twoCellAnchor>
  <xdr:twoCellAnchor editAs="oneCell">
    <xdr:from>
      <xdr:col>4</xdr:col>
      <xdr:colOff>14694</xdr:colOff>
      <xdr:row>13</xdr:row>
      <xdr:rowOff>7076</xdr:rowOff>
    </xdr:from>
    <xdr:to>
      <xdr:col>5</xdr:col>
      <xdr:colOff>718236</xdr:colOff>
      <xdr:row>18</xdr:row>
      <xdr:rowOff>161106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B149ADF8-3347-42BD-BCDF-FD5EB0B1BE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83" t="23931" r="33521" b="26883"/>
        <a:stretch/>
      </xdr:blipFill>
      <xdr:spPr>
        <a:xfrm rot="5400000">
          <a:off x="3362485" y="2359045"/>
          <a:ext cx="1067344" cy="1484045"/>
        </a:xfrm>
        <a:prstGeom prst="rect">
          <a:avLst/>
        </a:prstGeom>
      </xdr:spPr>
    </xdr:pic>
    <xdr:clientData/>
  </xdr:twoCellAnchor>
  <xdr:twoCellAnchor editAs="oneCell">
    <xdr:from>
      <xdr:col>6</xdr:col>
      <xdr:colOff>69669</xdr:colOff>
      <xdr:row>13</xdr:row>
      <xdr:rowOff>13065</xdr:rowOff>
    </xdr:from>
    <xdr:to>
      <xdr:col>8</xdr:col>
      <xdr:colOff>83758</xdr:colOff>
      <xdr:row>18</xdr:row>
      <xdr:rowOff>161107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B95527CA-2E74-46E3-981C-F574261A00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07" t="30882" r="22818" b="16561"/>
        <a:stretch/>
      </xdr:blipFill>
      <xdr:spPr>
        <a:xfrm rot="5400000">
          <a:off x="5044412" y="2307802"/>
          <a:ext cx="1061356" cy="1592521"/>
        </a:xfrm>
        <a:prstGeom prst="rect">
          <a:avLst/>
        </a:prstGeom>
      </xdr:spPr>
    </xdr:pic>
    <xdr:clientData/>
  </xdr:twoCellAnchor>
  <xdr:twoCellAnchor editAs="oneCell">
    <xdr:from>
      <xdr:col>8</xdr:col>
      <xdr:colOff>256906</xdr:colOff>
      <xdr:row>13</xdr:row>
      <xdr:rowOff>7620</xdr:rowOff>
    </xdr:from>
    <xdr:to>
      <xdr:col>10</xdr:col>
      <xdr:colOff>313599</xdr:colOff>
      <xdr:row>18</xdr:row>
      <xdr:rowOff>162194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2B909326-D731-49AE-A546-47C6DEC0C0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07" t="28338" r="31930" b="20022"/>
        <a:stretch/>
      </xdr:blipFill>
      <xdr:spPr>
        <a:xfrm rot="16200000">
          <a:off x="6811240" y="2292486"/>
          <a:ext cx="1074420" cy="1625327"/>
        </a:xfrm>
        <a:prstGeom prst="rect">
          <a:avLst/>
        </a:prstGeom>
      </xdr:spPr>
    </xdr:pic>
    <xdr:clientData/>
  </xdr:twoCellAnchor>
  <xdr:twoCellAnchor editAs="oneCell">
    <xdr:from>
      <xdr:col>4</xdr:col>
      <xdr:colOff>31522</xdr:colOff>
      <xdr:row>22</xdr:row>
      <xdr:rowOff>5493</xdr:rowOff>
    </xdr:from>
    <xdr:to>
      <xdr:col>5</xdr:col>
      <xdr:colOff>633549</xdr:colOff>
      <xdr:row>27</xdr:row>
      <xdr:rowOff>143801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DE0F7DB-92E8-4856-AA54-220F13B081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7" t="28286" r="36763" b="18127"/>
        <a:stretch/>
      </xdr:blipFill>
      <xdr:spPr>
        <a:xfrm rot="16200000">
          <a:off x="3372342" y="3888433"/>
          <a:ext cx="1052708" cy="1394507"/>
        </a:xfrm>
        <a:prstGeom prst="rect">
          <a:avLst/>
        </a:prstGeom>
      </xdr:spPr>
    </xdr:pic>
    <xdr:clientData/>
  </xdr:twoCellAnchor>
  <xdr:twoCellAnchor editAs="oneCell">
    <xdr:from>
      <xdr:col>6</xdr:col>
      <xdr:colOff>83823</xdr:colOff>
      <xdr:row>22</xdr:row>
      <xdr:rowOff>2180</xdr:rowOff>
    </xdr:from>
    <xdr:to>
      <xdr:col>7</xdr:col>
      <xdr:colOff>736961</xdr:colOff>
      <xdr:row>27</xdr:row>
      <xdr:rowOff>138279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11C6984C-AF27-4464-ADDD-780B1946D7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04" t="47289" r="26483" b="376"/>
        <a:stretch/>
      </xdr:blipFill>
      <xdr:spPr>
        <a:xfrm rot="5400000">
          <a:off x="5036262" y="3866081"/>
          <a:ext cx="1050499" cy="1445618"/>
        </a:xfrm>
        <a:prstGeom prst="rect">
          <a:avLst/>
        </a:prstGeom>
      </xdr:spPr>
    </xdr:pic>
    <xdr:clientData/>
  </xdr:twoCellAnchor>
  <xdr:twoCellAnchor editAs="oneCell">
    <xdr:from>
      <xdr:col>8</xdr:col>
      <xdr:colOff>282485</xdr:colOff>
      <xdr:row>22</xdr:row>
      <xdr:rowOff>541</xdr:rowOff>
    </xdr:from>
    <xdr:to>
      <xdr:col>10</xdr:col>
      <xdr:colOff>312421</xdr:colOff>
      <xdr:row>27</xdr:row>
      <xdr:rowOff>124998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B78F6922-02E0-4933-A931-00F824F81B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55" t="19593" r="37284" b="18870"/>
        <a:stretch/>
      </xdr:blipFill>
      <xdr:spPr>
        <a:xfrm rot="16200000">
          <a:off x="6910344" y="3773982"/>
          <a:ext cx="1038857" cy="16148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498944</xdr:colOff>
      <xdr:row>35</xdr:row>
      <xdr:rowOff>178601</xdr:rowOff>
    </xdr:from>
    <xdr:to>
      <xdr:col>27</xdr:col>
      <xdr:colOff>12471</xdr:colOff>
      <xdr:row>49</xdr:row>
      <xdr:rowOff>166548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B759901-C2E7-F84D-82BD-26BB21AFC6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527B2-7483-4A3B-8924-E977FA87F94D}">
  <dimension ref="A1:M219"/>
  <sheetViews>
    <sheetView topLeftCell="A63" zoomScale="84" zoomScaleNormal="130" workbookViewId="0">
      <selection activeCell="Q24" sqref="Q24"/>
    </sheetView>
  </sheetViews>
  <sheetFormatPr baseColWidth="10" defaultColWidth="11.5" defaultRowHeight="15"/>
  <cols>
    <col min="1" max="1" width="30.33203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19" t="s">
        <v>116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4">
      <c r="A7" s="121" t="s">
        <v>56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</row>
    <row r="8" spans="1:13" ht="24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08"/>
      <c r="M8" s="108"/>
    </row>
    <row r="9" spans="1:13" ht="24">
      <c r="A9" s="121" t="s">
        <v>57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1:1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26" customHeight="1">
      <c r="A59" s="117" t="s">
        <v>125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</row>
    <row r="60" spans="1:13" ht="26" customHeight="1">
      <c r="A60" s="117" t="s">
        <v>134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</row>
    <row r="61" spans="1:13" ht="21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</row>
    <row r="62" spans="1:13" ht="22">
      <c r="A62" s="117" t="s">
        <v>135</v>
      </c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</row>
    <row r="63" spans="1:13" ht="26">
      <c r="A63" s="2"/>
      <c r="B63" s="105"/>
      <c r="C63" s="105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26">
      <c r="A64" s="2"/>
      <c r="B64" s="105"/>
      <c r="C64" s="105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26">
      <c r="A65" s="2"/>
      <c r="B65" s="105"/>
      <c r="C65" s="105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27">
      <c r="A66" s="122" t="s">
        <v>126</v>
      </c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</row>
    <row r="67" spans="1:13" ht="22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</row>
    <row r="68" spans="1:13" ht="24">
      <c r="A68" s="121" t="s">
        <v>127</v>
      </c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</row>
    <row r="69" spans="1:13" ht="24">
      <c r="A69" s="121" t="s">
        <v>128</v>
      </c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</row>
    <row r="70" spans="1:13" ht="24">
      <c r="A70" s="121" t="s">
        <v>129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</row>
    <row r="71" spans="1:13" ht="24">
      <c r="A71" s="121" t="s">
        <v>130</v>
      </c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</row>
    <row r="72" spans="1:1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29">
      <c r="A83" s="118" t="s">
        <v>58</v>
      </c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</row>
    <row r="84" spans="1:1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</sheetData>
  <mergeCells count="14">
    <mergeCell ref="A59:M59"/>
    <mergeCell ref="A60:M60"/>
    <mergeCell ref="A62:M62"/>
    <mergeCell ref="A83:M83"/>
    <mergeCell ref="A2:M4"/>
    <mergeCell ref="A8:K8"/>
    <mergeCell ref="A7:M7"/>
    <mergeCell ref="A9:M9"/>
    <mergeCell ref="A66:M66"/>
    <mergeCell ref="A68:M68"/>
    <mergeCell ref="A69:M69"/>
    <mergeCell ref="A70:M70"/>
    <mergeCell ref="A71:M71"/>
    <mergeCell ref="A67:M67"/>
  </mergeCells>
  <pageMargins left="0.7" right="0.7" top="0.78740157499999996" bottom="0.78740157499999996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13822-C42E-48D9-865E-25F02B878F06}">
  <dimension ref="A1:Q72"/>
  <sheetViews>
    <sheetView zoomScale="160" workbookViewId="0">
      <selection activeCell="D35" sqref="D35"/>
    </sheetView>
  </sheetViews>
  <sheetFormatPr baseColWidth="10" defaultColWidth="11.5" defaultRowHeight="15"/>
  <cols>
    <col min="13" max="17" width="11.5" hidden="1" customWidth="1"/>
  </cols>
  <sheetData>
    <row r="1" spans="1:17" ht="15" customHeight="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2"/>
    </row>
    <row r="2" spans="1:17" ht="15" customHeight="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2"/>
    </row>
    <row r="3" spans="1:17" ht="16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7">
      <c r="A4" s="124" t="s">
        <v>1</v>
      </c>
      <c r="B4" s="125"/>
      <c r="C4" s="125"/>
      <c r="D4" s="125"/>
      <c r="E4" s="4"/>
      <c r="F4" s="4"/>
      <c r="G4" s="4"/>
      <c r="H4" s="4"/>
      <c r="I4" s="4"/>
      <c r="J4" s="4"/>
      <c r="K4" s="5"/>
      <c r="L4" s="2"/>
    </row>
    <row r="5" spans="1:17">
      <c r="A5" s="126"/>
      <c r="B5" s="127"/>
      <c r="C5" s="127"/>
      <c r="D5" s="127"/>
      <c r="E5" s="2"/>
      <c r="F5" s="2"/>
      <c r="G5" s="2"/>
      <c r="H5" s="2"/>
      <c r="I5" s="2"/>
      <c r="J5" s="2"/>
      <c r="K5" s="7"/>
      <c r="L5" s="2"/>
    </row>
    <row r="6" spans="1:17">
      <c r="A6" s="128" t="s">
        <v>2</v>
      </c>
      <c r="B6" s="129"/>
      <c r="C6" s="129"/>
      <c r="D6" s="129"/>
      <c r="E6" s="2"/>
      <c r="F6" s="2"/>
      <c r="G6" s="2"/>
      <c r="H6" s="2"/>
      <c r="I6" s="2"/>
      <c r="J6" s="2"/>
      <c r="K6" s="7"/>
      <c r="L6" s="2"/>
      <c r="M6" s="1" t="s">
        <v>3</v>
      </c>
      <c r="N6" s="1" t="s">
        <v>4</v>
      </c>
      <c r="O6" s="1"/>
      <c r="P6" s="1"/>
      <c r="Q6" s="1">
        <v>10</v>
      </c>
    </row>
    <row r="7" spans="1:17">
      <c r="A7" s="128" t="s">
        <v>53</v>
      </c>
      <c r="B7" s="129"/>
      <c r="C7" s="129"/>
      <c r="D7" s="129"/>
      <c r="E7" s="2"/>
      <c r="F7" s="2"/>
      <c r="G7" s="2"/>
      <c r="H7" s="2"/>
      <c r="I7" s="2"/>
      <c r="J7" s="2"/>
      <c r="K7" s="7"/>
      <c r="L7" s="2"/>
      <c r="M7" s="1" t="s">
        <v>5</v>
      </c>
      <c r="N7" s="1" t="s">
        <v>6</v>
      </c>
      <c r="O7" s="1"/>
      <c r="P7" s="1"/>
      <c r="Q7" s="1">
        <v>13</v>
      </c>
    </row>
    <row r="8" spans="1:17">
      <c r="A8" s="128" t="s">
        <v>7</v>
      </c>
      <c r="B8" s="129"/>
      <c r="C8" s="129"/>
      <c r="D8" s="129"/>
      <c r="E8" s="2"/>
      <c r="F8" s="2"/>
      <c r="G8" s="2"/>
      <c r="H8" s="2"/>
      <c r="I8" s="2"/>
      <c r="J8" s="2"/>
      <c r="K8" s="7"/>
      <c r="L8" s="2"/>
      <c r="M8" s="1" t="s">
        <v>8</v>
      </c>
      <c r="N8" s="1" t="s">
        <v>9</v>
      </c>
      <c r="O8" s="1"/>
      <c r="P8" s="1"/>
      <c r="Q8" s="1">
        <v>17</v>
      </c>
    </row>
    <row r="9" spans="1:17">
      <c r="A9" s="6"/>
      <c r="B9" s="2"/>
      <c r="C9" s="2"/>
      <c r="D9" s="2"/>
      <c r="E9" s="2"/>
      <c r="F9" s="2"/>
      <c r="G9" s="2"/>
      <c r="H9" s="2"/>
      <c r="I9" s="2"/>
      <c r="J9" s="2"/>
      <c r="K9" s="7"/>
      <c r="L9" s="2"/>
      <c r="M9" s="1" t="s">
        <v>10</v>
      </c>
      <c r="N9" s="1" t="s">
        <v>11</v>
      </c>
      <c r="O9" s="1"/>
      <c r="P9" s="1"/>
      <c r="Q9" s="1">
        <v>28</v>
      </c>
    </row>
    <row r="10" spans="1:17" ht="16" thickBot="1">
      <c r="A10" s="8"/>
      <c r="B10" s="9"/>
      <c r="C10" s="9"/>
      <c r="D10" s="9"/>
      <c r="E10" s="9"/>
      <c r="F10" s="9"/>
      <c r="G10" s="9"/>
      <c r="H10" s="9"/>
      <c r="I10" s="9"/>
      <c r="J10" s="9"/>
      <c r="K10" s="10"/>
      <c r="L10" s="2"/>
      <c r="M10" s="1" t="s">
        <v>12</v>
      </c>
      <c r="N10" s="1" t="s">
        <v>13</v>
      </c>
      <c r="O10" s="1"/>
      <c r="P10" s="1"/>
      <c r="Q10" s="1">
        <v>38</v>
      </c>
    </row>
    <row r="11" spans="1:17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1" t="s">
        <v>14</v>
      </c>
      <c r="N11" s="1" t="s">
        <v>15</v>
      </c>
      <c r="O11" s="1"/>
      <c r="P11" s="1"/>
      <c r="Q11" s="1">
        <v>42</v>
      </c>
    </row>
    <row r="12" spans="1:17" ht="16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7" ht="16" customHeight="1">
      <c r="A13" s="124" t="s">
        <v>16</v>
      </c>
      <c r="B13" s="125"/>
      <c r="C13" s="125"/>
      <c r="D13" s="125"/>
      <c r="E13" s="4"/>
      <c r="F13" s="4"/>
      <c r="G13" s="4"/>
      <c r="H13" s="4"/>
      <c r="I13" s="4"/>
      <c r="J13" s="4"/>
      <c r="K13" s="5"/>
      <c r="L13" s="2"/>
    </row>
    <row r="14" spans="1:17">
      <c r="A14" s="126"/>
      <c r="B14" s="127"/>
      <c r="C14" s="127"/>
      <c r="D14" s="127"/>
      <c r="E14" s="2"/>
      <c r="F14" s="2"/>
      <c r="G14" s="2"/>
      <c r="H14" s="2"/>
      <c r="I14" s="2"/>
      <c r="J14" s="2"/>
      <c r="K14" s="7"/>
      <c r="L14" s="2"/>
    </row>
    <row r="15" spans="1:17">
      <c r="A15" s="128" t="s">
        <v>2</v>
      </c>
      <c r="B15" s="129"/>
      <c r="C15" s="129"/>
      <c r="D15" s="129"/>
      <c r="E15" s="2"/>
      <c r="F15" s="2"/>
      <c r="G15" s="2"/>
      <c r="H15" s="2"/>
      <c r="I15" s="2"/>
      <c r="J15" s="2"/>
      <c r="K15" s="7"/>
      <c r="L15" s="2"/>
    </row>
    <row r="16" spans="1:17">
      <c r="A16" s="128" t="s">
        <v>54</v>
      </c>
      <c r="B16" s="129"/>
      <c r="C16" s="129"/>
      <c r="D16" s="129"/>
      <c r="E16" s="2"/>
      <c r="F16" s="2"/>
      <c r="G16" s="2"/>
      <c r="H16" s="2"/>
      <c r="I16" s="2"/>
      <c r="J16" s="2"/>
      <c r="K16" s="7"/>
      <c r="L16" s="2"/>
    </row>
    <row r="17" spans="1:12">
      <c r="A17" s="128" t="s">
        <v>7</v>
      </c>
      <c r="B17" s="129"/>
      <c r="C17" s="129"/>
      <c r="D17" s="129"/>
      <c r="E17" s="2"/>
      <c r="F17" s="2"/>
      <c r="G17" s="2"/>
      <c r="H17" s="2"/>
      <c r="I17" s="2"/>
      <c r="J17" s="2"/>
      <c r="K17" s="7"/>
      <c r="L17" s="2"/>
    </row>
    <row r="18" spans="1:12">
      <c r="A18" s="6"/>
      <c r="B18" s="2"/>
      <c r="C18" s="2"/>
      <c r="D18" s="2"/>
      <c r="E18" s="2"/>
      <c r="F18" s="2"/>
      <c r="G18" s="2"/>
      <c r="H18" s="2"/>
      <c r="I18" s="2"/>
      <c r="J18" s="2"/>
      <c r="K18" s="7"/>
      <c r="L18" s="2"/>
    </row>
    <row r="19" spans="1:12" ht="16" thickBot="1">
      <c r="A19" s="8"/>
      <c r="B19" s="9"/>
      <c r="C19" s="9"/>
      <c r="D19" s="9"/>
      <c r="E19" s="9"/>
      <c r="F19" s="9"/>
      <c r="G19" s="9"/>
      <c r="H19" s="9"/>
      <c r="I19" s="9"/>
      <c r="J19" s="9"/>
      <c r="K19" s="10"/>
      <c r="L19" s="2"/>
    </row>
    <row r="20" spans="1:1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6" thickBo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6" customHeight="1">
      <c r="A22" s="124" t="s">
        <v>17</v>
      </c>
      <c r="B22" s="125"/>
      <c r="C22" s="125"/>
      <c r="D22" s="125"/>
      <c r="E22" s="4"/>
      <c r="F22" s="4"/>
      <c r="G22" s="4"/>
      <c r="H22" s="4"/>
      <c r="I22" s="4"/>
      <c r="J22" s="4"/>
      <c r="K22" s="5"/>
      <c r="L22" s="2"/>
    </row>
    <row r="23" spans="1:12">
      <c r="A23" s="126"/>
      <c r="B23" s="127"/>
      <c r="C23" s="127"/>
      <c r="D23" s="127"/>
      <c r="E23" s="2"/>
      <c r="F23" s="2"/>
      <c r="G23" s="2"/>
      <c r="H23" s="2"/>
      <c r="I23" s="2"/>
      <c r="J23" s="2"/>
      <c r="K23" s="7"/>
      <c r="L23" s="2"/>
    </row>
    <row r="24" spans="1:12">
      <c r="A24" s="128" t="s">
        <v>18</v>
      </c>
      <c r="B24" s="129"/>
      <c r="C24" s="129"/>
      <c r="D24" s="129"/>
      <c r="E24" s="2"/>
      <c r="F24" s="2"/>
      <c r="G24" s="2"/>
      <c r="H24" s="2"/>
      <c r="I24" s="2"/>
      <c r="J24" s="2"/>
      <c r="K24" s="7"/>
      <c r="L24" s="2"/>
    </row>
    <row r="25" spans="1:12">
      <c r="A25" s="128" t="s">
        <v>55</v>
      </c>
      <c r="B25" s="129"/>
      <c r="C25" s="129"/>
      <c r="D25" s="129"/>
      <c r="E25" s="2"/>
      <c r="F25" s="2"/>
      <c r="G25" s="2"/>
      <c r="H25" s="2"/>
      <c r="I25" s="2"/>
      <c r="J25" s="2"/>
      <c r="K25" s="7"/>
      <c r="L25" s="2"/>
    </row>
    <row r="26" spans="1:12">
      <c r="A26" s="128" t="s">
        <v>7</v>
      </c>
      <c r="B26" s="129"/>
      <c r="C26" s="129"/>
      <c r="D26" s="129"/>
      <c r="E26" s="2"/>
      <c r="F26" s="2"/>
      <c r="G26" s="2"/>
      <c r="H26" s="2"/>
      <c r="I26" s="2"/>
      <c r="J26" s="2"/>
      <c r="K26" s="7"/>
      <c r="L26" s="2"/>
    </row>
    <row r="27" spans="1:12">
      <c r="A27" s="6"/>
      <c r="B27" s="2"/>
      <c r="C27" s="2"/>
      <c r="D27" s="2"/>
      <c r="E27" s="2"/>
      <c r="F27" s="2"/>
      <c r="G27" s="2"/>
      <c r="H27" s="2"/>
      <c r="I27" s="2"/>
      <c r="J27" s="2"/>
      <c r="K27" s="7"/>
      <c r="L27" s="2"/>
    </row>
    <row r="28" spans="1:12" ht="16" thickBot="1">
      <c r="A28" s="8"/>
      <c r="B28" s="9"/>
      <c r="C28" s="9"/>
      <c r="D28" s="9"/>
      <c r="E28" s="9"/>
      <c r="F28" s="9"/>
      <c r="G28" s="9"/>
      <c r="H28" s="9"/>
      <c r="I28" s="9"/>
      <c r="J28" s="9"/>
      <c r="K28" s="10"/>
      <c r="L28" s="2"/>
    </row>
    <row r="29" spans="1:1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6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6">
      <c r="A31" s="124" t="s">
        <v>19</v>
      </c>
      <c r="B31" s="125"/>
      <c r="C31" s="133"/>
      <c r="D31" s="2"/>
      <c r="E31" s="2"/>
      <c r="F31" s="2"/>
      <c r="G31" s="2"/>
      <c r="H31" s="2"/>
      <c r="I31" s="2"/>
      <c r="J31" s="2"/>
      <c r="K31" s="2"/>
      <c r="L31" s="2"/>
    </row>
    <row r="32" spans="1:12" ht="16" thickBot="1">
      <c r="A32" s="130" t="s">
        <v>20</v>
      </c>
      <c r="B32" s="131"/>
      <c r="C32" s="132"/>
      <c r="D32" s="2"/>
      <c r="E32" s="2"/>
      <c r="F32" s="2"/>
      <c r="G32" s="2"/>
      <c r="H32" s="2"/>
      <c r="I32" s="2"/>
      <c r="J32" s="2"/>
      <c r="K32" s="2"/>
      <c r="L32" s="2"/>
    </row>
    <row r="33" spans="1:12" ht="16" thickBo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6">
      <c r="A34" s="124" t="s">
        <v>21</v>
      </c>
      <c r="B34" s="125"/>
      <c r="C34" s="133"/>
      <c r="D34" s="2"/>
      <c r="E34" s="2"/>
      <c r="F34" s="2"/>
      <c r="G34" s="2"/>
      <c r="H34" s="2"/>
      <c r="I34" s="2"/>
      <c r="J34" s="2"/>
      <c r="K34" s="2"/>
      <c r="L34" s="2"/>
    </row>
    <row r="35" spans="1:12" ht="16" thickBot="1">
      <c r="A35" s="130" t="s">
        <v>22</v>
      </c>
      <c r="B35" s="131"/>
      <c r="C35" s="132"/>
      <c r="D35" s="2"/>
      <c r="E35" s="2"/>
      <c r="F35" s="2"/>
      <c r="G35" s="2"/>
      <c r="H35" s="2"/>
      <c r="I35" s="2"/>
      <c r="J35" s="2"/>
      <c r="K35" s="2"/>
      <c r="L35" s="2"/>
    </row>
    <row r="36" spans="1:12" ht="16" thickBo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6">
      <c r="A37" s="124" t="s">
        <v>23</v>
      </c>
      <c r="B37" s="125"/>
      <c r="C37" s="133"/>
      <c r="D37" s="2"/>
      <c r="E37" s="2"/>
      <c r="F37" s="2"/>
      <c r="G37" s="2"/>
      <c r="H37" s="2"/>
      <c r="I37" s="2"/>
      <c r="J37" s="2"/>
      <c r="K37" s="2"/>
      <c r="L37" s="2"/>
    </row>
    <row r="38" spans="1:12" ht="16" thickBot="1">
      <c r="A38" s="130" t="s">
        <v>24</v>
      </c>
      <c r="B38" s="131"/>
      <c r="C38" s="132"/>
      <c r="D38" s="2"/>
      <c r="E38" s="2"/>
      <c r="F38" s="2"/>
      <c r="G38" s="2"/>
      <c r="H38" s="2"/>
      <c r="I38" s="2"/>
      <c r="J38" s="2"/>
      <c r="K38" s="2"/>
      <c r="L38" s="2"/>
    </row>
    <row r="39" spans="1:12" ht="16" thickBo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ht="16">
      <c r="A40" s="124" t="s">
        <v>25</v>
      </c>
      <c r="B40" s="125"/>
      <c r="C40" s="133"/>
      <c r="D40" s="2"/>
      <c r="E40" s="2"/>
      <c r="F40" s="2"/>
      <c r="G40" s="2"/>
      <c r="H40" s="2"/>
      <c r="I40" s="2"/>
      <c r="J40" s="2"/>
      <c r="K40" s="2"/>
      <c r="L40" s="2"/>
    </row>
    <row r="41" spans="1:12" ht="16" thickBot="1">
      <c r="A41" s="130" t="s">
        <v>26</v>
      </c>
      <c r="B41" s="131"/>
      <c r="C41" s="132"/>
      <c r="D41" s="2"/>
      <c r="E41" s="2"/>
      <c r="F41" s="2"/>
      <c r="G41" s="2"/>
      <c r="H41" s="2"/>
      <c r="I41" s="2"/>
      <c r="J41" s="2"/>
      <c r="K41" s="2"/>
      <c r="L41" s="2"/>
    </row>
    <row r="42" spans="1:12" ht="16" thickBo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ht="16">
      <c r="A43" s="124" t="s">
        <v>27</v>
      </c>
      <c r="B43" s="125"/>
      <c r="C43" s="133"/>
      <c r="D43" s="2"/>
      <c r="E43" s="2"/>
      <c r="F43" s="2"/>
      <c r="G43" s="2"/>
      <c r="H43" s="2"/>
      <c r="I43" s="2"/>
      <c r="J43" s="2"/>
      <c r="K43" s="2"/>
      <c r="L43" s="2"/>
    </row>
    <row r="44" spans="1:12" ht="16" thickBot="1">
      <c r="A44" s="130" t="s">
        <v>28</v>
      </c>
      <c r="B44" s="131"/>
      <c r="C44" s="132"/>
      <c r="D44" s="2"/>
      <c r="E44" s="2"/>
      <c r="F44" s="2"/>
      <c r="G44" s="2"/>
      <c r="H44" s="2"/>
      <c r="I44" s="2"/>
      <c r="J44" s="2"/>
      <c r="K44" s="2"/>
      <c r="L44" s="2"/>
    </row>
    <row r="45" spans="1:12">
      <c r="A45" s="3"/>
      <c r="B45" s="3"/>
      <c r="C45" s="3"/>
      <c r="D45" s="3"/>
      <c r="E45" s="3"/>
      <c r="F45" s="3"/>
      <c r="G45" s="2"/>
      <c r="H45" s="2"/>
      <c r="I45" s="2"/>
      <c r="J45" s="2"/>
      <c r="K45" s="2"/>
      <c r="L45" s="2"/>
    </row>
    <row r="46" spans="1:1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>
      <c r="A54" s="2"/>
      <c r="B54" s="2"/>
      <c r="C54" s="2"/>
      <c r="D54" s="2"/>
      <c r="E54" s="2"/>
      <c r="F54" s="3"/>
      <c r="G54" s="2"/>
      <c r="H54" s="2"/>
      <c r="I54" s="2"/>
      <c r="J54" s="2"/>
      <c r="K54" s="2"/>
      <c r="L54" s="2"/>
    </row>
    <row r="55" spans="1:1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</sheetData>
  <mergeCells count="23">
    <mergeCell ref="A43:C43"/>
    <mergeCell ref="A44:C44"/>
    <mergeCell ref="A26:D26"/>
    <mergeCell ref="A17:D17"/>
    <mergeCell ref="A34:C34"/>
    <mergeCell ref="A35:C35"/>
    <mergeCell ref="A37:C37"/>
    <mergeCell ref="A38:C38"/>
    <mergeCell ref="A40:C40"/>
    <mergeCell ref="A24:D24"/>
    <mergeCell ref="A25:D25"/>
    <mergeCell ref="A31:C31"/>
    <mergeCell ref="A32:C32"/>
    <mergeCell ref="A15:D15"/>
    <mergeCell ref="A16:D16"/>
    <mergeCell ref="A13:D14"/>
    <mergeCell ref="A22:D23"/>
    <mergeCell ref="A41:C41"/>
    <mergeCell ref="A1:K2"/>
    <mergeCell ref="A4:D5"/>
    <mergeCell ref="A6:D6"/>
    <mergeCell ref="A7:D7"/>
    <mergeCell ref="A8:D8"/>
  </mergeCells>
  <pageMargins left="0.7" right="0.7" top="0.78740157499999996" bottom="0.78740157499999996" header="0.3" footer="0.3"/>
  <pageSetup paperSize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178B2-DE63-F24E-8EFA-36ABB8C46D4C}">
  <dimension ref="C6:T57"/>
  <sheetViews>
    <sheetView zoomScale="75" workbookViewId="0">
      <selection activeCell="Z34" sqref="Z34"/>
    </sheetView>
  </sheetViews>
  <sheetFormatPr baseColWidth="10" defaultRowHeight="15"/>
  <cols>
    <col min="10" max="12" width="13.6640625" bestFit="1" customWidth="1"/>
  </cols>
  <sheetData>
    <row r="6" spans="3:20" ht="16" thickBot="1"/>
    <row r="7" spans="3:20" ht="22" customHeight="1">
      <c r="C7" s="134" t="s">
        <v>136</v>
      </c>
      <c r="D7" s="135"/>
      <c r="E7" s="135"/>
      <c r="F7" s="135"/>
      <c r="G7" s="135"/>
      <c r="H7" s="135"/>
      <c r="I7" s="135"/>
      <c r="J7" s="135"/>
      <c r="K7" s="135"/>
      <c r="L7" s="136"/>
      <c r="P7" s="134" t="s">
        <v>133</v>
      </c>
      <c r="Q7" s="135"/>
      <c r="R7" s="135"/>
      <c r="S7" s="135"/>
      <c r="T7" s="136"/>
    </row>
    <row r="8" spans="3:20" ht="15" customHeight="1">
      <c r="C8" s="137"/>
      <c r="D8" s="138"/>
      <c r="E8" s="138"/>
      <c r="F8" s="138"/>
      <c r="G8" s="138"/>
      <c r="H8" s="138"/>
      <c r="I8" s="138"/>
      <c r="J8" s="138"/>
      <c r="K8" s="138"/>
      <c r="L8" s="139"/>
      <c r="P8" s="137"/>
      <c r="Q8" s="138"/>
      <c r="R8" s="138"/>
      <c r="S8" s="138"/>
      <c r="T8" s="139"/>
    </row>
    <row r="9" spans="3:20" ht="16" customHeight="1" thickBot="1">
      <c r="C9" s="140"/>
      <c r="D9" s="141"/>
      <c r="E9" s="141"/>
      <c r="F9" s="141"/>
      <c r="G9" s="141"/>
      <c r="H9" s="141"/>
      <c r="I9" s="141"/>
      <c r="J9" s="141"/>
      <c r="K9" s="141"/>
      <c r="L9" s="142"/>
      <c r="P9" s="140"/>
      <c r="Q9" s="141"/>
      <c r="R9" s="141"/>
      <c r="S9" s="141"/>
      <c r="T9" s="142"/>
    </row>
    <row r="10" spans="3:20" ht="16" thickBot="1">
      <c r="P10" s="71"/>
      <c r="Q10" s="71"/>
      <c r="R10" s="71"/>
      <c r="S10" s="71"/>
      <c r="T10" s="71"/>
    </row>
    <row r="11" spans="3:20" ht="22" thickBot="1">
      <c r="C11" s="77" t="s">
        <v>121</v>
      </c>
      <c r="D11" s="78" t="s">
        <v>138</v>
      </c>
      <c r="F11" s="77" t="s">
        <v>121</v>
      </c>
      <c r="G11" s="78" t="s">
        <v>117</v>
      </c>
      <c r="I11" s="77" t="s">
        <v>121</v>
      </c>
      <c r="J11" s="76" t="s">
        <v>118</v>
      </c>
      <c r="K11" s="76" t="s">
        <v>137</v>
      </c>
      <c r="L11" s="78" t="s">
        <v>119</v>
      </c>
      <c r="P11" s="77" t="s">
        <v>121</v>
      </c>
      <c r="Q11" s="76" t="s">
        <v>117</v>
      </c>
      <c r="R11" s="76" t="s">
        <v>118</v>
      </c>
      <c r="S11" s="76" t="s">
        <v>119</v>
      </c>
      <c r="T11" s="78" t="s">
        <v>120</v>
      </c>
    </row>
    <row r="12" spans="3:20" ht="16">
      <c r="C12" s="110" t="s">
        <v>31</v>
      </c>
      <c r="D12" s="112">
        <v>5898</v>
      </c>
      <c r="F12" s="79" t="s">
        <v>31</v>
      </c>
      <c r="G12" s="80">
        <v>6261</v>
      </c>
      <c r="I12" s="79" t="s">
        <v>31</v>
      </c>
      <c r="J12" s="72">
        <v>7638</v>
      </c>
      <c r="K12" s="72">
        <v>8347</v>
      </c>
      <c r="L12" s="80">
        <v>8729</v>
      </c>
      <c r="P12" s="79" t="s">
        <v>31</v>
      </c>
      <c r="Q12" s="72">
        <v>6111</v>
      </c>
      <c r="R12" s="72">
        <v>7208</v>
      </c>
      <c r="S12" s="72">
        <v>8543</v>
      </c>
      <c r="T12" s="80">
        <v>8952</v>
      </c>
    </row>
    <row r="13" spans="3:20" ht="16">
      <c r="C13" s="81" t="s">
        <v>32</v>
      </c>
      <c r="D13" s="113">
        <v>5817</v>
      </c>
      <c r="F13" s="81" t="s">
        <v>32</v>
      </c>
      <c r="G13" s="82">
        <v>6076</v>
      </c>
      <c r="I13" s="81" t="s">
        <v>32</v>
      </c>
      <c r="J13" s="73">
        <v>7425</v>
      </c>
      <c r="K13" s="73">
        <v>8116</v>
      </c>
      <c r="L13" s="82">
        <v>8489</v>
      </c>
      <c r="P13" s="81" t="s">
        <v>32</v>
      </c>
      <c r="Q13" s="73">
        <v>5967</v>
      </c>
      <c r="R13" s="73">
        <v>6995</v>
      </c>
      <c r="S13" s="73">
        <v>8294</v>
      </c>
      <c r="T13" s="82">
        <v>8692</v>
      </c>
    </row>
    <row r="14" spans="3:20" ht="16">
      <c r="C14" s="83" t="s">
        <v>33</v>
      </c>
      <c r="D14" s="114">
        <v>5632</v>
      </c>
      <c r="F14" s="83" t="s">
        <v>33</v>
      </c>
      <c r="G14" s="84">
        <v>5934</v>
      </c>
      <c r="I14" s="83" t="s">
        <v>33</v>
      </c>
      <c r="J14" s="74">
        <v>7264</v>
      </c>
      <c r="K14" s="74">
        <v>7942</v>
      </c>
      <c r="L14" s="84">
        <v>8309</v>
      </c>
      <c r="P14" s="83" t="s">
        <v>33</v>
      </c>
      <c r="Q14" s="74">
        <v>5797</v>
      </c>
      <c r="R14" s="74">
        <v>6826</v>
      </c>
      <c r="S14" s="74">
        <v>8100</v>
      </c>
      <c r="T14" s="84">
        <v>8491</v>
      </c>
    </row>
    <row r="15" spans="3:20" ht="16">
      <c r="C15" s="81" t="s">
        <v>34</v>
      </c>
      <c r="D15" s="113">
        <v>5592</v>
      </c>
      <c r="F15" s="81" t="s">
        <v>34</v>
      </c>
      <c r="G15" s="82">
        <v>5847</v>
      </c>
      <c r="I15" s="81" t="s">
        <v>34</v>
      </c>
      <c r="J15" s="73">
        <v>7169</v>
      </c>
      <c r="K15" s="73">
        <v>7842</v>
      </c>
      <c r="L15" s="82">
        <v>8206</v>
      </c>
      <c r="P15" s="81" t="s">
        <v>34</v>
      </c>
      <c r="Q15" s="73">
        <v>5721</v>
      </c>
      <c r="R15" s="73">
        <v>6712</v>
      </c>
      <c r="S15" s="73">
        <v>7972</v>
      </c>
      <c r="T15" s="82">
        <v>8359</v>
      </c>
    </row>
    <row r="16" spans="3:20" ht="16">
      <c r="C16" s="83" t="s">
        <v>35</v>
      </c>
      <c r="D16" s="114">
        <v>5377</v>
      </c>
      <c r="F16" s="83" t="s">
        <v>35</v>
      </c>
      <c r="G16" s="84">
        <v>5689</v>
      </c>
      <c r="I16" s="83" t="s">
        <v>35</v>
      </c>
      <c r="J16" s="74">
        <v>6978</v>
      </c>
      <c r="K16" s="74">
        <v>7635</v>
      </c>
      <c r="L16" s="84">
        <v>7991</v>
      </c>
      <c r="P16" s="83" t="s">
        <v>35</v>
      </c>
      <c r="Q16" s="74">
        <v>5524</v>
      </c>
      <c r="R16" s="74">
        <v>6506</v>
      </c>
      <c r="S16" s="74">
        <v>7730</v>
      </c>
      <c r="T16" s="84">
        <v>8107</v>
      </c>
    </row>
    <row r="17" spans="3:20" ht="16">
      <c r="C17" s="81" t="s">
        <v>36</v>
      </c>
      <c r="D17" s="113">
        <v>5296</v>
      </c>
      <c r="F17" s="81" t="s">
        <v>36</v>
      </c>
      <c r="G17" s="82">
        <v>5509</v>
      </c>
      <c r="I17" s="81" t="s">
        <v>36</v>
      </c>
      <c r="J17" s="73">
        <v>6755</v>
      </c>
      <c r="K17" s="73">
        <v>7393</v>
      </c>
      <c r="L17" s="82">
        <v>7739</v>
      </c>
      <c r="P17" s="81" t="s">
        <v>36</v>
      </c>
      <c r="Q17" s="73">
        <v>5364</v>
      </c>
      <c r="R17" s="73">
        <v>6262</v>
      </c>
      <c r="S17" s="73">
        <v>7444</v>
      </c>
      <c r="T17" s="82">
        <v>7808</v>
      </c>
    </row>
    <row r="18" spans="3:20" ht="16">
      <c r="C18" s="83" t="s">
        <v>37</v>
      </c>
      <c r="D18" s="114">
        <v>5156</v>
      </c>
      <c r="F18" s="83" t="s">
        <v>37</v>
      </c>
      <c r="G18" s="84">
        <v>5366</v>
      </c>
      <c r="I18" s="83" t="s">
        <v>37</v>
      </c>
      <c r="J18" s="74">
        <v>6574</v>
      </c>
      <c r="K18" s="74">
        <v>7197</v>
      </c>
      <c r="L18" s="84">
        <v>7535</v>
      </c>
      <c r="P18" s="83" t="s">
        <v>37</v>
      </c>
      <c r="Q18" s="74">
        <v>5169</v>
      </c>
      <c r="R18" s="74">
        <v>6061</v>
      </c>
      <c r="S18" s="74">
        <v>7209</v>
      </c>
      <c r="T18" s="84">
        <v>7563</v>
      </c>
    </row>
    <row r="19" spans="3:20" ht="16">
      <c r="C19" s="81" t="s">
        <v>38</v>
      </c>
      <c r="D19" s="113">
        <v>5101</v>
      </c>
      <c r="F19" s="81" t="s">
        <v>38</v>
      </c>
      <c r="G19" s="82">
        <v>5265</v>
      </c>
      <c r="I19" s="81" t="s">
        <v>38</v>
      </c>
      <c r="J19" s="73">
        <v>6442</v>
      </c>
      <c r="K19" s="73">
        <v>7055</v>
      </c>
      <c r="L19" s="82">
        <v>7389</v>
      </c>
      <c r="P19" s="81" t="s">
        <v>38</v>
      </c>
      <c r="Q19" s="73">
        <v>5081</v>
      </c>
      <c r="R19" s="73">
        <v>5926</v>
      </c>
      <c r="S19" s="73">
        <v>7054</v>
      </c>
      <c r="T19" s="82">
        <v>7402</v>
      </c>
    </row>
    <row r="20" spans="3:20" ht="16">
      <c r="C20" s="83" t="s">
        <v>39</v>
      </c>
      <c r="D20" s="114">
        <v>4886</v>
      </c>
      <c r="F20" s="83" t="s">
        <v>39</v>
      </c>
      <c r="G20" s="84">
        <v>5050</v>
      </c>
      <c r="I20" s="83" t="s">
        <v>39</v>
      </c>
      <c r="J20" s="74">
        <v>6157</v>
      </c>
      <c r="K20" s="74">
        <v>6743</v>
      </c>
      <c r="L20" s="84">
        <v>7061</v>
      </c>
      <c r="P20" s="83" t="s">
        <v>39</v>
      </c>
      <c r="Q20" s="74">
        <v>4847</v>
      </c>
      <c r="R20" s="74">
        <v>5660</v>
      </c>
      <c r="S20" s="74">
        <v>6735</v>
      </c>
      <c r="T20" s="84">
        <v>7068</v>
      </c>
    </row>
    <row r="21" spans="3:20" ht="16">
      <c r="C21" s="81" t="s">
        <v>40</v>
      </c>
      <c r="D21" s="113">
        <v>4810</v>
      </c>
      <c r="F21" s="81" t="s">
        <v>40</v>
      </c>
      <c r="G21" s="82">
        <v>4882</v>
      </c>
      <c r="I21" s="81" t="s">
        <v>40</v>
      </c>
      <c r="J21" s="73">
        <v>5942</v>
      </c>
      <c r="K21" s="73">
        <v>6509</v>
      </c>
      <c r="L21" s="82">
        <v>6817</v>
      </c>
      <c r="P21" s="81" t="s">
        <v>40</v>
      </c>
      <c r="Q21" s="73">
        <v>4670</v>
      </c>
      <c r="R21" s="73">
        <v>5475</v>
      </c>
      <c r="S21" s="73">
        <v>6515</v>
      </c>
      <c r="T21" s="82">
        <v>6838</v>
      </c>
    </row>
    <row r="22" spans="3:20" ht="16">
      <c r="C22" s="85" t="s">
        <v>41</v>
      </c>
      <c r="D22" s="115">
        <v>4710</v>
      </c>
      <c r="F22" s="85" t="s">
        <v>41</v>
      </c>
      <c r="G22" s="86">
        <v>4842</v>
      </c>
      <c r="I22" s="85" t="s">
        <v>41</v>
      </c>
      <c r="J22" s="75">
        <v>5883</v>
      </c>
      <c r="K22" s="75">
        <v>6444</v>
      </c>
      <c r="L22" s="86">
        <v>6751</v>
      </c>
      <c r="P22" s="85" t="s">
        <v>41</v>
      </c>
      <c r="Q22" s="75">
        <v>4602</v>
      </c>
      <c r="R22" s="75">
        <v>5415</v>
      </c>
      <c r="S22" s="75">
        <v>6442</v>
      </c>
      <c r="T22" s="86">
        <v>6761</v>
      </c>
    </row>
    <row r="23" spans="3:20" ht="16">
      <c r="C23" s="81" t="s">
        <v>42</v>
      </c>
      <c r="D23" s="113">
        <v>5834</v>
      </c>
      <c r="F23" s="81" t="s">
        <v>42</v>
      </c>
      <c r="G23" s="82">
        <v>6215</v>
      </c>
      <c r="I23" s="81" t="s">
        <v>42</v>
      </c>
      <c r="J23" s="73">
        <v>7596</v>
      </c>
      <c r="K23" s="73">
        <v>8300</v>
      </c>
      <c r="L23" s="82">
        <v>8680</v>
      </c>
      <c r="P23" s="81" t="s">
        <v>42</v>
      </c>
      <c r="Q23" s="73">
        <v>6036</v>
      </c>
      <c r="R23" s="73">
        <v>7111</v>
      </c>
      <c r="S23" s="73">
        <v>8441</v>
      </c>
      <c r="T23" s="82">
        <v>8850</v>
      </c>
    </row>
    <row r="24" spans="3:20" ht="16">
      <c r="C24" s="85" t="s">
        <v>43</v>
      </c>
      <c r="D24" s="115">
        <v>5749</v>
      </c>
      <c r="F24" s="85" t="s">
        <v>43</v>
      </c>
      <c r="G24" s="86">
        <v>6031</v>
      </c>
      <c r="I24" s="85" t="s">
        <v>43</v>
      </c>
      <c r="J24" s="75">
        <v>7385</v>
      </c>
      <c r="K24" s="75">
        <v>8071</v>
      </c>
      <c r="L24" s="86">
        <v>8441</v>
      </c>
      <c r="P24" s="85" t="s">
        <v>43</v>
      </c>
      <c r="Q24" s="75">
        <v>5892</v>
      </c>
      <c r="R24" s="75">
        <v>6899</v>
      </c>
      <c r="S24" s="75">
        <v>8194</v>
      </c>
      <c r="T24" s="86">
        <v>8592</v>
      </c>
    </row>
    <row r="25" spans="3:20" ht="16">
      <c r="C25" s="81" t="s">
        <v>44</v>
      </c>
      <c r="D25" s="113">
        <v>5562</v>
      </c>
      <c r="F25" s="81" t="s">
        <v>44</v>
      </c>
      <c r="G25" s="82">
        <v>5891</v>
      </c>
      <c r="I25" s="81" t="s">
        <v>44</v>
      </c>
      <c r="J25" s="73">
        <v>7227</v>
      </c>
      <c r="K25" s="73">
        <v>7900</v>
      </c>
      <c r="L25" s="82">
        <v>8264</v>
      </c>
      <c r="P25" s="81" t="s">
        <v>44</v>
      </c>
      <c r="Q25" s="73">
        <v>5724</v>
      </c>
      <c r="R25" s="73">
        <v>6732</v>
      </c>
      <c r="S25" s="73">
        <v>8003</v>
      </c>
      <c r="T25" s="82">
        <v>8394</v>
      </c>
    </row>
    <row r="26" spans="3:20" ht="16">
      <c r="C26" s="85" t="s">
        <v>45</v>
      </c>
      <c r="D26" s="115">
        <v>5524</v>
      </c>
      <c r="F26" s="85" t="s">
        <v>45</v>
      </c>
      <c r="G26" s="86">
        <v>5808</v>
      </c>
      <c r="I26" s="85" t="s">
        <v>45</v>
      </c>
      <c r="J26" s="75">
        <v>7135</v>
      </c>
      <c r="K26" s="75">
        <v>7803</v>
      </c>
      <c r="L26" s="86">
        <v>8164</v>
      </c>
      <c r="P26" s="85" t="s">
        <v>45</v>
      </c>
      <c r="Q26" s="75">
        <v>5650</v>
      </c>
      <c r="R26" s="75">
        <v>6619</v>
      </c>
      <c r="S26" s="75">
        <v>7876</v>
      </c>
      <c r="T26" s="86">
        <v>8263</v>
      </c>
    </row>
    <row r="27" spans="3:20" ht="16">
      <c r="C27" s="81" t="s">
        <v>46</v>
      </c>
      <c r="D27" s="113">
        <v>5308</v>
      </c>
      <c r="F27" s="81" t="s">
        <v>46</v>
      </c>
      <c r="G27" s="82">
        <v>5650</v>
      </c>
      <c r="I27" s="81" t="s">
        <v>46</v>
      </c>
      <c r="J27" s="73">
        <v>6945</v>
      </c>
      <c r="K27" s="73">
        <v>7597</v>
      </c>
      <c r="L27" s="82">
        <v>7951</v>
      </c>
      <c r="P27" s="81" t="s">
        <v>46</v>
      </c>
      <c r="Q27" s="73">
        <v>5456</v>
      </c>
      <c r="R27" s="73">
        <v>6414</v>
      </c>
      <c r="S27" s="73">
        <v>7636</v>
      </c>
      <c r="T27" s="82">
        <v>8013</v>
      </c>
    </row>
    <row r="28" spans="3:20" ht="16">
      <c r="C28" s="85" t="s">
        <v>47</v>
      </c>
      <c r="D28" s="115">
        <v>5227</v>
      </c>
      <c r="F28" s="85" t="s">
        <v>47</v>
      </c>
      <c r="G28" s="86">
        <v>5475</v>
      </c>
      <c r="I28" s="85" t="s">
        <v>47</v>
      </c>
      <c r="J28" s="75">
        <v>6728</v>
      </c>
      <c r="K28" s="75">
        <v>7362</v>
      </c>
      <c r="L28" s="86">
        <v>7705</v>
      </c>
      <c r="P28" s="85" t="s">
        <v>47</v>
      </c>
      <c r="Q28" s="75">
        <v>5299</v>
      </c>
      <c r="R28" s="75">
        <v>6173</v>
      </c>
      <c r="S28" s="75">
        <v>7353</v>
      </c>
      <c r="T28" s="86">
        <v>7718</v>
      </c>
    </row>
    <row r="29" spans="3:20" ht="16">
      <c r="C29" s="81" t="s">
        <v>48</v>
      </c>
      <c r="D29" s="113">
        <v>5091</v>
      </c>
      <c r="F29" s="81" t="s">
        <v>48</v>
      </c>
      <c r="G29" s="82">
        <v>5341</v>
      </c>
      <c r="I29" s="81" t="s">
        <v>48</v>
      </c>
      <c r="J29" s="73">
        <v>6555</v>
      </c>
      <c r="K29" s="73">
        <v>7175</v>
      </c>
      <c r="L29" s="82">
        <v>7511</v>
      </c>
      <c r="P29" s="81" t="s">
        <v>48</v>
      </c>
      <c r="Q29" s="73">
        <v>5109</v>
      </c>
      <c r="R29" s="73">
        <v>5976</v>
      </c>
      <c r="S29" s="73">
        <v>7123</v>
      </c>
      <c r="T29" s="82">
        <v>7477</v>
      </c>
    </row>
    <row r="30" spans="3:20" ht="16">
      <c r="C30" s="85" t="s">
        <v>49</v>
      </c>
      <c r="D30" s="115">
        <v>5037</v>
      </c>
      <c r="F30" s="85" t="s">
        <v>49</v>
      </c>
      <c r="G30" s="86">
        <v>5258</v>
      </c>
      <c r="I30" s="85" t="s">
        <v>49</v>
      </c>
      <c r="J30" s="75">
        <v>6442</v>
      </c>
      <c r="K30" s="75">
        <v>7054</v>
      </c>
      <c r="L30" s="86">
        <v>7387</v>
      </c>
      <c r="P30" s="85" t="s">
        <v>49</v>
      </c>
      <c r="Q30" s="75">
        <v>5024</v>
      </c>
      <c r="R30" s="75">
        <v>5845</v>
      </c>
      <c r="S30" s="75">
        <v>6972</v>
      </c>
      <c r="T30" s="86">
        <v>7321</v>
      </c>
    </row>
    <row r="31" spans="3:20" ht="16">
      <c r="C31" s="81" t="s">
        <v>50</v>
      </c>
      <c r="D31" s="113">
        <v>4838</v>
      </c>
      <c r="F31" s="81" t="s">
        <v>50</v>
      </c>
      <c r="G31" s="82">
        <v>5048</v>
      </c>
      <c r="I31" s="81" t="s">
        <v>50</v>
      </c>
      <c r="J31" s="73">
        <v>6151</v>
      </c>
      <c r="K31" s="73">
        <v>6736</v>
      </c>
      <c r="L31" s="82">
        <v>7054</v>
      </c>
      <c r="P31" s="81" t="s">
        <v>50</v>
      </c>
      <c r="Q31" s="73">
        <v>4795</v>
      </c>
      <c r="R31" s="73">
        <v>5579</v>
      </c>
      <c r="S31" s="73">
        <v>6653</v>
      </c>
      <c r="T31" s="82">
        <v>6986</v>
      </c>
    </row>
    <row r="32" spans="3:20" ht="16">
      <c r="C32" s="85" t="s">
        <v>51</v>
      </c>
      <c r="D32" s="115">
        <v>4755</v>
      </c>
      <c r="F32" s="85" t="s">
        <v>51</v>
      </c>
      <c r="G32" s="86">
        <v>4917</v>
      </c>
      <c r="I32" s="85" t="s">
        <v>131</v>
      </c>
      <c r="J32" s="75">
        <v>6017</v>
      </c>
      <c r="K32" s="75">
        <v>6592</v>
      </c>
      <c r="L32" s="86">
        <v>6902</v>
      </c>
      <c r="P32" s="85" t="s">
        <v>51</v>
      </c>
      <c r="Q32" s="75">
        <v>4637</v>
      </c>
      <c r="R32" s="75">
        <v>5426</v>
      </c>
      <c r="S32" s="75">
        <v>6472</v>
      </c>
      <c r="T32" s="86">
        <v>6796</v>
      </c>
    </row>
    <row r="33" spans="3:20" ht="17" thickBot="1">
      <c r="C33" s="81" t="s">
        <v>52</v>
      </c>
      <c r="D33" s="113">
        <v>4639</v>
      </c>
      <c r="F33" s="81" t="s">
        <v>52</v>
      </c>
      <c r="G33" s="82">
        <v>4883</v>
      </c>
      <c r="I33" s="87" t="s">
        <v>132</v>
      </c>
      <c r="J33" s="88">
        <v>5932</v>
      </c>
      <c r="K33" s="88">
        <v>6501</v>
      </c>
      <c r="L33" s="89">
        <v>6809</v>
      </c>
      <c r="P33" s="87" t="s">
        <v>52</v>
      </c>
      <c r="Q33" s="88">
        <v>4547</v>
      </c>
      <c r="R33" s="88">
        <v>5394</v>
      </c>
      <c r="S33" s="88">
        <v>6435</v>
      </c>
      <c r="T33" s="89">
        <v>6757</v>
      </c>
    </row>
    <row r="34" spans="3:20" ht="16">
      <c r="C34" s="83" t="s">
        <v>154</v>
      </c>
      <c r="D34" s="114">
        <v>4539</v>
      </c>
      <c r="F34" s="83" t="s">
        <v>139</v>
      </c>
      <c r="G34" s="84">
        <v>6393</v>
      </c>
    </row>
    <row r="35" spans="3:20" ht="16">
      <c r="C35" s="81" t="s">
        <v>155</v>
      </c>
      <c r="D35" s="113">
        <v>5880</v>
      </c>
      <c r="F35" s="81" t="s">
        <v>140</v>
      </c>
      <c r="G35" s="82">
        <v>6229</v>
      </c>
    </row>
    <row r="36" spans="3:20" ht="16">
      <c r="C36" s="83" t="s">
        <v>156</v>
      </c>
      <c r="D36" s="114">
        <v>5797</v>
      </c>
      <c r="F36" s="83" t="s">
        <v>141</v>
      </c>
      <c r="G36" s="84">
        <v>6151</v>
      </c>
    </row>
    <row r="37" spans="3:20" ht="16">
      <c r="C37" s="81" t="s">
        <v>157</v>
      </c>
      <c r="D37" s="113">
        <v>5610</v>
      </c>
      <c r="F37" s="81" t="s">
        <v>142</v>
      </c>
      <c r="G37" s="82">
        <v>6075</v>
      </c>
    </row>
    <row r="38" spans="3:20" ht="16">
      <c r="C38" s="83" t="s">
        <v>158</v>
      </c>
      <c r="D38" s="114">
        <v>5572</v>
      </c>
      <c r="F38" s="83" t="s">
        <v>143</v>
      </c>
      <c r="G38" s="84">
        <v>5923</v>
      </c>
    </row>
    <row r="39" spans="3:20" ht="16">
      <c r="C39" s="81" t="s">
        <v>159</v>
      </c>
      <c r="D39" s="113">
        <v>5355</v>
      </c>
      <c r="F39" s="81" t="s">
        <v>144</v>
      </c>
      <c r="G39" s="82">
        <v>5809</v>
      </c>
    </row>
    <row r="40" spans="3:20" ht="16">
      <c r="C40" s="83" t="s">
        <v>160</v>
      </c>
      <c r="D40" s="114">
        <v>5275</v>
      </c>
      <c r="F40" s="83" t="s">
        <v>145</v>
      </c>
      <c r="G40" s="84">
        <v>5671</v>
      </c>
    </row>
    <row r="41" spans="3:20" ht="16">
      <c r="C41" s="81" t="s">
        <v>161</v>
      </c>
      <c r="D41" s="113">
        <v>5139</v>
      </c>
      <c r="F41" s="81" t="s">
        <v>146</v>
      </c>
      <c r="G41" s="82">
        <v>5618</v>
      </c>
    </row>
    <row r="42" spans="3:20" ht="16">
      <c r="C42" s="83" t="s">
        <v>162</v>
      </c>
      <c r="D42" s="114">
        <v>5085</v>
      </c>
      <c r="F42" s="83" t="s">
        <v>147</v>
      </c>
      <c r="G42" s="84">
        <v>5547</v>
      </c>
    </row>
    <row r="43" spans="3:20" ht="16">
      <c r="C43" s="81" t="s">
        <v>163</v>
      </c>
      <c r="D43" s="113">
        <v>4874</v>
      </c>
      <c r="F43" s="81" t="s">
        <v>148</v>
      </c>
      <c r="G43" s="82">
        <v>5480</v>
      </c>
    </row>
    <row r="44" spans="3:20" ht="16">
      <c r="C44" s="85" t="s">
        <v>164</v>
      </c>
      <c r="D44" s="115">
        <v>4793</v>
      </c>
      <c r="F44" s="85" t="s">
        <v>149</v>
      </c>
      <c r="G44" s="86">
        <v>5490</v>
      </c>
    </row>
    <row r="45" spans="3:20" ht="16">
      <c r="C45" s="81" t="s">
        <v>165</v>
      </c>
      <c r="D45" s="113">
        <v>4689</v>
      </c>
      <c r="F45" s="81" t="s">
        <v>150</v>
      </c>
      <c r="G45" s="82">
        <v>5311</v>
      </c>
    </row>
    <row r="46" spans="3:20" ht="16">
      <c r="C46" s="85" t="s">
        <v>166</v>
      </c>
      <c r="D46" s="115">
        <v>4597</v>
      </c>
      <c r="F46" s="85" t="s">
        <v>151</v>
      </c>
      <c r="G46" s="86">
        <v>5228</v>
      </c>
    </row>
    <row r="47" spans="3:20" ht="16">
      <c r="C47" s="81" t="s">
        <v>139</v>
      </c>
      <c r="D47" s="113">
        <v>6085</v>
      </c>
      <c r="F47" s="81" t="s">
        <v>152</v>
      </c>
      <c r="G47" s="82">
        <v>5182</v>
      </c>
    </row>
    <row r="48" spans="3:20" ht="17" thickBot="1">
      <c r="C48" s="83" t="s">
        <v>140</v>
      </c>
      <c r="D48" s="114">
        <v>5898</v>
      </c>
      <c r="F48" s="109" t="s">
        <v>153</v>
      </c>
      <c r="G48" s="111">
        <v>5204</v>
      </c>
    </row>
    <row r="49" spans="3:4" ht="16">
      <c r="C49" s="81" t="s">
        <v>141</v>
      </c>
      <c r="D49" s="113">
        <v>5754</v>
      </c>
    </row>
    <row r="50" spans="3:4" ht="16">
      <c r="C50" s="83" t="s">
        <v>142</v>
      </c>
      <c r="D50" s="114">
        <v>5547</v>
      </c>
    </row>
    <row r="51" spans="3:4" ht="16">
      <c r="C51" s="81" t="s">
        <v>143</v>
      </c>
      <c r="D51" s="113">
        <v>5386</v>
      </c>
    </row>
    <row r="52" spans="3:4" ht="16">
      <c r="C52" s="85" t="s">
        <v>144</v>
      </c>
      <c r="D52" s="115">
        <v>5247</v>
      </c>
    </row>
    <row r="53" spans="3:4" ht="16">
      <c r="C53" s="81" t="s">
        <v>145</v>
      </c>
      <c r="D53" s="113">
        <v>5197</v>
      </c>
    </row>
    <row r="54" spans="3:4" ht="16">
      <c r="C54" s="85" t="s">
        <v>146</v>
      </c>
      <c r="D54" s="115">
        <v>5026</v>
      </c>
    </row>
    <row r="55" spans="3:4" ht="16">
      <c r="C55" s="81" t="s">
        <v>147</v>
      </c>
      <c r="D55" s="113">
        <v>4914</v>
      </c>
    </row>
    <row r="56" spans="3:4" ht="16">
      <c r="C56" s="83" t="s">
        <v>148</v>
      </c>
      <c r="D56" s="114">
        <v>4833</v>
      </c>
    </row>
    <row r="57" spans="3:4" ht="17" thickBot="1">
      <c r="C57" s="87" t="s">
        <v>149</v>
      </c>
      <c r="D57" s="116">
        <v>4812</v>
      </c>
    </row>
  </sheetData>
  <mergeCells count="2">
    <mergeCell ref="C7:L9"/>
    <mergeCell ref="P7:T9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87B8-8C8D-994E-8568-DB798A9A334A}">
  <dimension ref="A2:AD38"/>
  <sheetViews>
    <sheetView tabSelected="1" zoomScale="116" zoomScaleNormal="100" workbookViewId="0">
      <pane xSplit="1" topLeftCell="B1" activePane="topRight" state="frozen"/>
      <selection activeCell="A2" sqref="A2"/>
      <selection pane="topRight" activeCell="B5" sqref="B5"/>
    </sheetView>
  </sheetViews>
  <sheetFormatPr baseColWidth="10" defaultRowHeight="15"/>
  <cols>
    <col min="1" max="1" width="10.83203125" customWidth="1"/>
    <col min="2" max="2" width="13" bestFit="1" customWidth="1"/>
    <col min="3" max="3" width="13.83203125" bestFit="1" customWidth="1"/>
    <col min="4" max="4" width="10.83203125" customWidth="1"/>
    <col min="5" max="5" width="10.83203125" hidden="1" customWidth="1"/>
    <col min="6" max="7" width="13.83203125" hidden="1" customWidth="1"/>
    <col min="8" max="8" width="8.5" hidden="1" customWidth="1"/>
    <col min="9" max="10" width="10.83203125" hidden="1" customWidth="1"/>
    <col min="13" max="13" width="14.5" bestFit="1" customWidth="1"/>
    <col min="14" max="14" width="14.33203125" bestFit="1" customWidth="1"/>
    <col min="17" max="17" width="11.83203125" bestFit="1" customWidth="1"/>
    <col min="18" max="18" width="12.1640625" bestFit="1" customWidth="1"/>
    <col min="20" max="20" width="11.1640625" bestFit="1" customWidth="1"/>
    <col min="22" max="24" width="0" hidden="1" customWidth="1"/>
    <col min="25" max="25" width="12" hidden="1" customWidth="1"/>
    <col min="26" max="30" width="0" hidden="1" customWidth="1"/>
  </cols>
  <sheetData>
    <row r="2" spans="1:30" ht="19">
      <c r="B2" s="13" t="s">
        <v>62</v>
      </c>
      <c r="C2" s="68">
        <v>45658</v>
      </c>
      <c r="F2" s="12"/>
      <c r="G2" s="12"/>
    </row>
    <row r="3" spans="1:30" ht="19">
      <c r="B3" s="13" t="s">
        <v>60</v>
      </c>
      <c r="C3" s="68" t="s">
        <v>124</v>
      </c>
      <c r="F3" s="12"/>
      <c r="G3" s="12"/>
    </row>
    <row r="4" spans="1:30" ht="19">
      <c r="B4" s="13" t="s">
        <v>61</v>
      </c>
      <c r="C4" s="68" t="s">
        <v>63</v>
      </c>
      <c r="F4" s="12"/>
      <c r="G4" s="12"/>
      <c r="P4" s="14"/>
    </row>
    <row r="5" spans="1:30" ht="19">
      <c r="B5" s="13" t="s">
        <v>103</v>
      </c>
      <c r="C5" s="68" t="s">
        <v>104</v>
      </c>
      <c r="F5" s="12"/>
      <c r="G5" s="12"/>
      <c r="P5" s="14"/>
    </row>
    <row r="6" spans="1:30" ht="16">
      <c r="P6" s="14"/>
    </row>
    <row r="7" spans="1:30" ht="17" thickBot="1">
      <c r="P7" s="14"/>
    </row>
    <row r="8" spans="1:30" ht="16">
      <c r="F8" s="48" t="s">
        <v>68</v>
      </c>
      <c r="G8" s="62"/>
    </row>
    <row r="9" spans="1:30" ht="16">
      <c r="F9" s="37" t="s">
        <v>69</v>
      </c>
      <c r="G9" s="63"/>
    </row>
    <row r="10" spans="1:30" ht="17" thickBot="1">
      <c r="F10" s="39" t="s">
        <v>70</v>
      </c>
      <c r="G10" s="64"/>
    </row>
    <row r="11" spans="1:30" ht="23" thickBot="1">
      <c r="F11" s="14"/>
      <c r="M11" s="69" t="s">
        <v>76</v>
      </c>
      <c r="N11" s="70">
        <f>(MIN(L17:M27)-MIN(L28:M38))*2</f>
        <v>0</v>
      </c>
    </row>
    <row r="12" spans="1:30" ht="16" thickBot="1"/>
    <row r="13" spans="1:30" ht="19" customHeight="1">
      <c r="F13" s="143" t="s">
        <v>115</v>
      </c>
      <c r="G13" s="144"/>
      <c r="I13" s="147" t="s">
        <v>106</v>
      </c>
      <c r="J13" s="149"/>
      <c r="L13" s="143" t="s">
        <v>107</v>
      </c>
      <c r="M13" s="144"/>
      <c r="N13" s="60"/>
      <c r="O13" s="153" t="s">
        <v>108</v>
      </c>
      <c r="P13" s="60"/>
      <c r="Q13" s="147" t="s">
        <v>113</v>
      </c>
      <c r="R13" s="149"/>
      <c r="S13" s="143" t="s">
        <v>114</v>
      </c>
      <c r="T13" s="144"/>
      <c r="U13" s="60"/>
      <c r="V13" s="143" t="s">
        <v>110</v>
      </c>
      <c r="W13" s="144"/>
      <c r="X13" s="60"/>
      <c r="Y13" s="147" t="s">
        <v>109</v>
      </c>
      <c r="Z13" s="148"/>
      <c r="AA13" s="149"/>
      <c r="AB13" s="61"/>
      <c r="AC13" s="147" t="s">
        <v>79</v>
      </c>
      <c r="AD13" s="149"/>
    </row>
    <row r="14" spans="1:30" ht="20" thickBot="1">
      <c r="F14" s="145"/>
      <c r="G14" s="146"/>
      <c r="I14" s="150"/>
      <c r="J14" s="152"/>
      <c r="L14" s="145"/>
      <c r="M14" s="146"/>
      <c r="N14" s="60"/>
      <c r="O14" s="154"/>
      <c r="P14" s="60"/>
      <c r="Q14" s="150"/>
      <c r="R14" s="152"/>
      <c r="S14" s="145"/>
      <c r="T14" s="146"/>
      <c r="U14" s="60"/>
      <c r="V14" s="145"/>
      <c r="W14" s="146"/>
      <c r="X14" s="60"/>
      <c r="Y14" s="150"/>
      <c r="Z14" s="151"/>
      <c r="AA14" s="152"/>
      <c r="AB14" s="61"/>
      <c r="AC14" s="150"/>
      <c r="AD14" s="152"/>
    </row>
    <row r="15" spans="1:30" ht="16" thickBot="1"/>
    <row r="16" spans="1:30" ht="17" thickBot="1">
      <c r="A16" s="31"/>
      <c r="B16" s="27" t="s">
        <v>59</v>
      </c>
      <c r="C16" s="25" t="s">
        <v>29</v>
      </c>
      <c r="D16" s="26" t="s">
        <v>30</v>
      </c>
      <c r="F16" s="36" t="s">
        <v>66</v>
      </c>
      <c r="G16" s="20" t="s">
        <v>67</v>
      </c>
      <c r="I16" s="36" t="s">
        <v>29</v>
      </c>
      <c r="J16" s="20" t="s">
        <v>30</v>
      </c>
      <c r="L16" s="36" t="s">
        <v>64</v>
      </c>
      <c r="M16" s="20" t="s">
        <v>65</v>
      </c>
      <c r="O16" s="45" t="s">
        <v>105</v>
      </c>
      <c r="P16" s="14"/>
      <c r="Q16" s="36" t="s">
        <v>111</v>
      </c>
      <c r="R16" s="16" t="s">
        <v>112</v>
      </c>
      <c r="S16" s="49" t="s">
        <v>77</v>
      </c>
      <c r="T16" s="16" t="s">
        <v>78</v>
      </c>
      <c r="V16" s="36" t="s">
        <v>74</v>
      </c>
      <c r="W16" s="20" t="s">
        <v>75</v>
      </c>
      <c r="Y16" s="52" t="s">
        <v>71</v>
      </c>
      <c r="Z16" s="53" t="s">
        <v>72</v>
      </c>
      <c r="AA16" s="54" t="s">
        <v>73</v>
      </c>
      <c r="AC16" s="52" t="s">
        <v>102</v>
      </c>
      <c r="AD16" s="54" t="s">
        <v>79</v>
      </c>
    </row>
    <row r="17" spans="1:30" ht="16">
      <c r="A17" s="32" t="s">
        <v>31</v>
      </c>
      <c r="B17" s="28"/>
      <c r="C17" s="23"/>
      <c r="D17" s="41"/>
      <c r="F17" s="42"/>
      <c r="G17" s="24"/>
      <c r="I17" s="37">
        <f t="shared" ref="I17:I27" si="0">C17+$G$8+$G$9+F17</f>
        <v>0</v>
      </c>
      <c r="J17" s="38">
        <f t="shared" ref="J17:J27" si="1">D17+$G$8+$G$9+G17</f>
        <v>0</v>
      </c>
      <c r="L17" s="37">
        <f>I17-$B17</f>
        <v>0</v>
      </c>
      <c r="M17" s="38">
        <f>J17-$B17</f>
        <v>0</v>
      </c>
      <c r="O17" s="46">
        <f t="shared" ref="O17:O38" si="2">I17-J17</f>
        <v>0</v>
      </c>
      <c r="P17" s="11"/>
      <c r="Q17" s="37">
        <f t="shared" ref="Q17:Q27" si="3">L17-MIN($L$17:$M$27)</f>
        <v>0</v>
      </c>
      <c r="R17" s="38">
        <f t="shared" ref="R17:R27" si="4">M17-MIN($L$17:$M$27)</f>
        <v>0</v>
      </c>
      <c r="S17" s="50">
        <f>IF(AND(Q17&gt;=41,Q17&lt;=45),8,IF(AND(Q17&gt;=34,Q17&lt;=40),7,IF(AND(Q17&gt;=28,Q17&lt;=33),6,IF(AND(Q17&gt;=23,Q17&lt;=27),5,IF(AND(Q17&gt;=17,Q17&lt;=22),4,IF(AND(Q17&gt;=13,Q17&lt;=16),3,IF(AND(Q17&gt;=8,Q17&lt;=12),2,(IF(AND(Q17&gt;=3,Q17&lt;=7),1,0)))))))))</f>
        <v>0</v>
      </c>
      <c r="T17" s="38">
        <f>IF(AND(R17&gt;=41,R17&lt;=45),8,IF(AND(R17&gt;=34,R17&lt;=40),7,IF(AND(R17&gt;=28,R17&lt;=33),6,IF(AND(R17&gt;=23,R17&lt;=27),5,IF(AND(R17&gt;=17,R17&lt;=22),4,IF(AND(R17&gt;=13,R17&lt;=16),3,IF(AND(R17&gt;=8,R17&lt;=12),2,(IF(AND(R17&gt;=3,R17&lt;=7),1,0)))))))))</f>
        <v>0</v>
      </c>
      <c r="V17" s="37">
        <f t="shared" ref="V17:V27" si="5">Z17-Y17</f>
        <v>0</v>
      </c>
      <c r="W17" s="38">
        <f t="shared" ref="W17:W27" si="6">AA17-Y17</f>
        <v>0</v>
      </c>
      <c r="Y17" s="55">
        <f t="shared" ref="Y17:Y27" si="7">B17-B28</f>
        <v>0</v>
      </c>
      <c r="Z17" s="11">
        <f t="shared" ref="Z17:Z27" si="8">I17-I28</f>
        <v>0</v>
      </c>
      <c r="AA17" s="56">
        <f t="shared" ref="AA17:AA27" si="9">J17-J28</f>
        <v>0</v>
      </c>
      <c r="AB17" s="11"/>
      <c r="AC17" s="55" t="s">
        <v>80</v>
      </c>
      <c r="AD17" s="56">
        <f>V27</f>
        <v>0</v>
      </c>
    </row>
    <row r="18" spans="1:30" ht="16">
      <c r="A18" s="33" t="s">
        <v>32</v>
      </c>
      <c r="B18" s="29"/>
      <c r="C18" s="15"/>
      <c r="D18" s="17"/>
      <c r="F18" s="43"/>
      <c r="G18" s="21"/>
      <c r="I18" s="37">
        <f t="shared" si="0"/>
        <v>0</v>
      </c>
      <c r="J18" s="38">
        <f t="shared" si="1"/>
        <v>0</v>
      </c>
      <c r="L18" s="37">
        <f t="shared" ref="L18:L38" si="10">I18-$B18</f>
        <v>0</v>
      </c>
      <c r="M18" s="38">
        <f t="shared" ref="M18:M38" si="11">J18-$B18</f>
        <v>0</v>
      </c>
      <c r="O18" s="46">
        <f t="shared" si="2"/>
        <v>0</v>
      </c>
      <c r="P18" s="11"/>
      <c r="Q18" s="37">
        <f t="shared" si="3"/>
        <v>0</v>
      </c>
      <c r="R18" s="38">
        <f t="shared" si="4"/>
        <v>0</v>
      </c>
      <c r="S18" s="50">
        <f t="shared" ref="S18:T38" si="12">IF(AND(Q18&gt;=41,Q18&lt;=45),8,IF(AND(Q18&gt;=34,Q18&lt;=40),7,IF(AND(Q18&gt;=28,Q18&lt;=33),6,IF(AND(Q18&gt;=23,Q18&lt;=27),5,IF(AND(Q18&gt;=17,Q18&lt;=22),4,IF(AND(Q18&gt;=13,Q18&lt;=16),3,IF(AND(Q18&gt;=8,Q18&lt;=12),2,(IF(AND(Q18&gt;=3,Q18&lt;=7),1,0)))))))))</f>
        <v>0</v>
      </c>
      <c r="T18" s="38">
        <f t="shared" si="12"/>
        <v>0</v>
      </c>
      <c r="V18" s="37">
        <f t="shared" si="5"/>
        <v>0</v>
      </c>
      <c r="W18" s="38">
        <f t="shared" si="6"/>
        <v>0</v>
      </c>
      <c r="Y18" s="55">
        <f t="shared" si="7"/>
        <v>0</v>
      </c>
      <c r="Z18" s="11">
        <f t="shared" si="8"/>
        <v>0</v>
      </c>
      <c r="AA18" s="56">
        <f t="shared" si="9"/>
        <v>0</v>
      </c>
      <c r="AB18" s="11"/>
      <c r="AC18" s="55" t="s">
        <v>81</v>
      </c>
      <c r="AD18" s="56">
        <f>V26</f>
        <v>0</v>
      </c>
    </row>
    <row r="19" spans="1:30" ht="16">
      <c r="A19" s="34" t="s">
        <v>33</v>
      </c>
      <c r="B19" s="30"/>
      <c r="C19" s="15"/>
      <c r="D19" s="17"/>
      <c r="F19" s="43"/>
      <c r="G19" s="21"/>
      <c r="I19" s="37">
        <f t="shared" si="0"/>
        <v>0</v>
      </c>
      <c r="J19" s="38">
        <f t="shared" si="1"/>
        <v>0</v>
      </c>
      <c r="L19" s="37">
        <f t="shared" si="10"/>
        <v>0</v>
      </c>
      <c r="M19" s="38">
        <f t="shared" si="11"/>
        <v>0</v>
      </c>
      <c r="O19" s="46">
        <f t="shared" si="2"/>
        <v>0</v>
      </c>
      <c r="P19" s="11"/>
      <c r="Q19" s="37">
        <f t="shared" si="3"/>
        <v>0</v>
      </c>
      <c r="R19" s="38">
        <f t="shared" si="4"/>
        <v>0</v>
      </c>
      <c r="S19" s="50">
        <f t="shared" si="12"/>
        <v>0</v>
      </c>
      <c r="T19" s="38">
        <f t="shared" si="12"/>
        <v>0</v>
      </c>
      <c r="V19" s="37">
        <f t="shared" si="5"/>
        <v>0</v>
      </c>
      <c r="W19" s="38">
        <f t="shared" si="6"/>
        <v>0</v>
      </c>
      <c r="Y19" s="55">
        <f t="shared" si="7"/>
        <v>0</v>
      </c>
      <c r="Z19" s="11">
        <f t="shared" si="8"/>
        <v>0</v>
      </c>
      <c r="AA19" s="56">
        <f t="shared" si="9"/>
        <v>0</v>
      </c>
      <c r="AB19" s="11"/>
      <c r="AC19" s="55" t="s">
        <v>82</v>
      </c>
      <c r="AD19" s="56">
        <f>V25</f>
        <v>0</v>
      </c>
    </row>
    <row r="20" spans="1:30" ht="16">
      <c r="A20" s="33" t="s">
        <v>34</v>
      </c>
      <c r="B20" s="29"/>
      <c r="C20" s="15"/>
      <c r="D20" s="17"/>
      <c r="F20" s="43"/>
      <c r="G20" s="21"/>
      <c r="I20" s="37">
        <f t="shared" si="0"/>
        <v>0</v>
      </c>
      <c r="J20" s="38">
        <f t="shared" si="1"/>
        <v>0</v>
      </c>
      <c r="L20" s="37">
        <f t="shared" si="10"/>
        <v>0</v>
      </c>
      <c r="M20" s="38">
        <f t="shared" si="11"/>
        <v>0</v>
      </c>
      <c r="O20" s="46">
        <f>I20-J20</f>
        <v>0</v>
      </c>
      <c r="P20" s="11"/>
      <c r="Q20" s="37">
        <f t="shared" si="3"/>
        <v>0</v>
      </c>
      <c r="R20" s="38">
        <f t="shared" si="4"/>
        <v>0</v>
      </c>
      <c r="S20" s="50">
        <f t="shared" si="12"/>
        <v>0</v>
      </c>
      <c r="T20" s="38">
        <f t="shared" si="12"/>
        <v>0</v>
      </c>
      <c r="V20" s="37">
        <f t="shared" si="5"/>
        <v>0</v>
      </c>
      <c r="W20" s="38">
        <f t="shared" si="6"/>
        <v>0</v>
      </c>
      <c r="Y20" s="55">
        <f t="shared" si="7"/>
        <v>0</v>
      </c>
      <c r="Z20" s="11">
        <f t="shared" si="8"/>
        <v>0</v>
      </c>
      <c r="AA20" s="56">
        <f t="shared" si="9"/>
        <v>0</v>
      </c>
      <c r="AB20" s="11"/>
      <c r="AC20" s="55" t="s">
        <v>83</v>
      </c>
      <c r="AD20" s="56">
        <f>V24</f>
        <v>0</v>
      </c>
    </row>
    <row r="21" spans="1:30" ht="16">
      <c r="A21" s="34" t="s">
        <v>35</v>
      </c>
      <c r="B21" s="30"/>
      <c r="C21" s="15"/>
      <c r="D21" s="17"/>
      <c r="F21" s="43"/>
      <c r="G21" s="21"/>
      <c r="I21" s="37">
        <f t="shared" si="0"/>
        <v>0</v>
      </c>
      <c r="J21" s="38">
        <f t="shared" si="1"/>
        <v>0</v>
      </c>
      <c r="L21" s="37">
        <f t="shared" si="10"/>
        <v>0</v>
      </c>
      <c r="M21" s="38">
        <f t="shared" si="11"/>
        <v>0</v>
      </c>
      <c r="O21" s="46">
        <f t="shared" si="2"/>
        <v>0</v>
      </c>
      <c r="P21" s="11"/>
      <c r="Q21" s="37">
        <f t="shared" si="3"/>
        <v>0</v>
      </c>
      <c r="R21" s="38">
        <f t="shared" si="4"/>
        <v>0</v>
      </c>
      <c r="S21" s="50">
        <f t="shared" si="12"/>
        <v>0</v>
      </c>
      <c r="T21" s="38">
        <f t="shared" si="12"/>
        <v>0</v>
      </c>
      <c r="V21" s="37">
        <f t="shared" si="5"/>
        <v>0</v>
      </c>
      <c r="W21" s="38">
        <f t="shared" si="6"/>
        <v>0</v>
      </c>
      <c r="Y21" s="55">
        <f t="shared" si="7"/>
        <v>0</v>
      </c>
      <c r="Z21" s="11">
        <f t="shared" si="8"/>
        <v>0</v>
      </c>
      <c r="AA21" s="56">
        <f t="shared" si="9"/>
        <v>0</v>
      </c>
      <c r="AB21" s="11"/>
      <c r="AC21" s="55" t="s">
        <v>84</v>
      </c>
      <c r="AD21" s="56">
        <f>V23</f>
        <v>0</v>
      </c>
    </row>
    <row r="22" spans="1:30" ht="16">
      <c r="A22" s="33" t="s">
        <v>36</v>
      </c>
      <c r="B22" s="29"/>
      <c r="C22" s="15"/>
      <c r="D22" s="17"/>
      <c r="F22" s="43"/>
      <c r="G22" s="21"/>
      <c r="I22" s="37">
        <f t="shared" si="0"/>
        <v>0</v>
      </c>
      <c r="J22" s="38">
        <f t="shared" si="1"/>
        <v>0</v>
      </c>
      <c r="L22" s="37">
        <f t="shared" si="10"/>
        <v>0</v>
      </c>
      <c r="M22" s="38">
        <f t="shared" si="11"/>
        <v>0</v>
      </c>
      <c r="O22" s="46">
        <f t="shared" si="2"/>
        <v>0</v>
      </c>
      <c r="P22" s="11"/>
      <c r="Q22" s="37">
        <f t="shared" si="3"/>
        <v>0</v>
      </c>
      <c r="R22" s="38">
        <f t="shared" si="4"/>
        <v>0</v>
      </c>
      <c r="S22" s="50">
        <f t="shared" si="12"/>
        <v>0</v>
      </c>
      <c r="T22" s="38">
        <f t="shared" si="12"/>
        <v>0</v>
      </c>
      <c r="V22" s="37">
        <f t="shared" si="5"/>
        <v>0</v>
      </c>
      <c r="W22" s="38">
        <f t="shared" si="6"/>
        <v>0</v>
      </c>
      <c r="Y22" s="55">
        <f t="shared" si="7"/>
        <v>0</v>
      </c>
      <c r="Z22" s="11">
        <f t="shared" si="8"/>
        <v>0</v>
      </c>
      <c r="AA22" s="56">
        <f t="shared" si="9"/>
        <v>0</v>
      </c>
      <c r="AB22" s="11"/>
      <c r="AC22" s="55" t="s">
        <v>85</v>
      </c>
      <c r="AD22" s="56">
        <f>V22</f>
        <v>0</v>
      </c>
    </row>
    <row r="23" spans="1:30" ht="16">
      <c r="A23" s="34" t="s">
        <v>37</v>
      </c>
      <c r="B23" s="30"/>
      <c r="C23" s="15"/>
      <c r="D23" s="17"/>
      <c r="F23" s="43"/>
      <c r="G23" s="21"/>
      <c r="I23" s="37">
        <f t="shared" si="0"/>
        <v>0</v>
      </c>
      <c r="J23" s="38">
        <f t="shared" si="1"/>
        <v>0</v>
      </c>
      <c r="L23" s="37">
        <f t="shared" si="10"/>
        <v>0</v>
      </c>
      <c r="M23" s="38">
        <f t="shared" si="11"/>
        <v>0</v>
      </c>
      <c r="O23" s="46">
        <f t="shared" si="2"/>
        <v>0</v>
      </c>
      <c r="P23" s="11"/>
      <c r="Q23" s="37">
        <f t="shared" si="3"/>
        <v>0</v>
      </c>
      <c r="R23" s="38">
        <f t="shared" si="4"/>
        <v>0</v>
      </c>
      <c r="S23" s="50">
        <f t="shared" si="12"/>
        <v>0</v>
      </c>
      <c r="T23" s="38">
        <f t="shared" si="12"/>
        <v>0</v>
      </c>
      <c r="V23" s="37">
        <f t="shared" si="5"/>
        <v>0</v>
      </c>
      <c r="W23" s="38">
        <f t="shared" si="6"/>
        <v>0</v>
      </c>
      <c r="Y23" s="55">
        <f t="shared" si="7"/>
        <v>0</v>
      </c>
      <c r="Z23" s="11">
        <f t="shared" si="8"/>
        <v>0</v>
      </c>
      <c r="AA23" s="56">
        <f t="shared" si="9"/>
        <v>0</v>
      </c>
      <c r="AB23" s="11"/>
      <c r="AC23" s="55" t="s">
        <v>86</v>
      </c>
      <c r="AD23" s="56">
        <f>V21</f>
        <v>0</v>
      </c>
    </row>
    <row r="24" spans="1:30" ht="16">
      <c r="A24" s="33" t="s">
        <v>38</v>
      </c>
      <c r="B24" s="29"/>
      <c r="C24" s="15"/>
      <c r="D24" s="17"/>
      <c r="F24" s="43"/>
      <c r="G24" s="21"/>
      <c r="I24" s="37">
        <f t="shared" si="0"/>
        <v>0</v>
      </c>
      <c r="J24" s="38">
        <f t="shared" si="1"/>
        <v>0</v>
      </c>
      <c r="L24" s="37">
        <f t="shared" si="10"/>
        <v>0</v>
      </c>
      <c r="M24" s="38">
        <f t="shared" si="11"/>
        <v>0</v>
      </c>
      <c r="O24" s="46">
        <f t="shared" si="2"/>
        <v>0</v>
      </c>
      <c r="P24" s="11"/>
      <c r="Q24" s="37">
        <f t="shared" si="3"/>
        <v>0</v>
      </c>
      <c r="R24" s="38">
        <f t="shared" si="4"/>
        <v>0</v>
      </c>
      <c r="S24" s="50">
        <f t="shared" si="12"/>
        <v>0</v>
      </c>
      <c r="T24" s="38">
        <f t="shared" si="12"/>
        <v>0</v>
      </c>
      <c r="V24" s="37">
        <f t="shared" si="5"/>
        <v>0</v>
      </c>
      <c r="W24" s="38">
        <f t="shared" si="6"/>
        <v>0</v>
      </c>
      <c r="Y24" s="55">
        <f t="shared" si="7"/>
        <v>0</v>
      </c>
      <c r="Z24" s="11">
        <f t="shared" si="8"/>
        <v>0</v>
      </c>
      <c r="AA24" s="56">
        <f t="shared" si="9"/>
        <v>0</v>
      </c>
      <c r="AB24" s="11"/>
      <c r="AC24" s="55" t="s">
        <v>87</v>
      </c>
      <c r="AD24" s="56">
        <f>V20</f>
        <v>0</v>
      </c>
    </row>
    <row r="25" spans="1:30" ht="16">
      <c r="A25" s="34" t="s">
        <v>39</v>
      </c>
      <c r="B25" s="30"/>
      <c r="C25" s="15"/>
      <c r="D25" s="17"/>
      <c r="F25" s="43"/>
      <c r="G25" s="21"/>
      <c r="I25" s="37">
        <f t="shared" si="0"/>
        <v>0</v>
      </c>
      <c r="J25" s="38">
        <f t="shared" si="1"/>
        <v>0</v>
      </c>
      <c r="L25" s="37">
        <f t="shared" si="10"/>
        <v>0</v>
      </c>
      <c r="M25" s="38">
        <f t="shared" si="11"/>
        <v>0</v>
      </c>
      <c r="O25" s="46">
        <f t="shared" si="2"/>
        <v>0</v>
      </c>
      <c r="P25" s="11"/>
      <c r="Q25" s="37">
        <f t="shared" si="3"/>
        <v>0</v>
      </c>
      <c r="R25" s="38">
        <f t="shared" si="4"/>
        <v>0</v>
      </c>
      <c r="S25" s="50">
        <f t="shared" si="12"/>
        <v>0</v>
      </c>
      <c r="T25" s="38">
        <f t="shared" si="12"/>
        <v>0</v>
      </c>
      <c r="V25" s="37">
        <f t="shared" si="5"/>
        <v>0</v>
      </c>
      <c r="W25" s="38">
        <f t="shared" si="6"/>
        <v>0</v>
      </c>
      <c r="Y25" s="55">
        <f t="shared" si="7"/>
        <v>0</v>
      </c>
      <c r="Z25" s="11">
        <f t="shared" si="8"/>
        <v>0</v>
      </c>
      <c r="AA25" s="56">
        <f t="shared" si="9"/>
        <v>0</v>
      </c>
      <c r="AB25" s="11"/>
      <c r="AC25" s="55" t="s">
        <v>88</v>
      </c>
      <c r="AD25" s="56">
        <f>V19</f>
        <v>0</v>
      </c>
    </row>
    <row r="26" spans="1:30" ht="16">
      <c r="A26" s="33" t="s">
        <v>40</v>
      </c>
      <c r="B26" s="29"/>
      <c r="C26" s="15"/>
      <c r="D26" s="17"/>
      <c r="F26" s="43"/>
      <c r="G26" s="21"/>
      <c r="I26" s="37">
        <f t="shared" si="0"/>
        <v>0</v>
      </c>
      <c r="J26" s="38">
        <f t="shared" si="1"/>
        <v>0</v>
      </c>
      <c r="L26" s="37">
        <f t="shared" si="10"/>
        <v>0</v>
      </c>
      <c r="M26" s="38">
        <f t="shared" si="11"/>
        <v>0</v>
      </c>
      <c r="O26" s="46">
        <f t="shared" si="2"/>
        <v>0</v>
      </c>
      <c r="P26" s="11"/>
      <c r="Q26" s="37">
        <f t="shared" si="3"/>
        <v>0</v>
      </c>
      <c r="R26" s="38">
        <f t="shared" si="4"/>
        <v>0</v>
      </c>
      <c r="S26" s="50">
        <f t="shared" si="12"/>
        <v>0</v>
      </c>
      <c r="T26" s="38">
        <f t="shared" si="12"/>
        <v>0</v>
      </c>
      <c r="V26" s="37">
        <f t="shared" si="5"/>
        <v>0</v>
      </c>
      <c r="W26" s="38">
        <f t="shared" si="6"/>
        <v>0</v>
      </c>
      <c r="Y26" s="55">
        <f t="shared" si="7"/>
        <v>0</v>
      </c>
      <c r="Z26" s="11">
        <f t="shared" si="8"/>
        <v>0</v>
      </c>
      <c r="AA26" s="56">
        <f t="shared" si="9"/>
        <v>0</v>
      </c>
      <c r="AB26" s="11"/>
      <c r="AC26" s="55" t="s">
        <v>89</v>
      </c>
      <c r="AD26" s="56">
        <f>V18</f>
        <v>0</v>
      </c>
    </row>
    <row r="27" spans="1:30" ht="17" thickBot="1">
      <c r="A27" s="34" t="s">
        <v>41</v>
      </c>
      <c r="B27" s="30"/>
      <c r="C27" s="15"/>
      <c r="D27" s="17"/>
      <c r="F27" s="43"/>
      <c r="G27" s="21"/>
      <c r="I27" s="37">
        <f t="shared" si="0"/>
        <v>0</v>
      </c>
      <c r="J27" s="38">
        <f t="shared" si="1"/>
        <v>0</v>
      </c>
      <c r="L27" s="37">
        <f t="shared" si="10"/>
        <v>0</v>
      </c>
      <c r="M27" s="38">
        <f t="shared" si="11"/>
        <v>0</v>
      </c>
      <c r="O27" s="46">
        <f t="shared" si="2"/>
        <v>0</v>
      </c>
      <c r="P27" s="11"/>
      <c r="Q27" s="37">
        <f t="shared" si="3"/>
        <v>0</v>
      </c>
      <c r="R27" s="38">
        <f t="shared" si="4"/>
        <v>0</v>
      </c>
      <c r="S27" s="50">
        <f t="shared" si="12"/>
        <v>0</v>
      </c>
      <c r="T27" s="38">
        <f t="shared" si="12"/>
        <v>0</v>
      </c>
      <c r="V27" s="39">
        <f t="shared" si="5"/>
        <v>0</v>
      </c>
      <c r="W27" s="40">
        <f t="shared" si="6"/>
        <v>0</v>
      </c>
      <c r="Y27" s="57">
        <f t="shared" si="7"/>
        <v>0</v>
      </c>
      <c r="Z27" s="58">
        <f t="shared" si="8"/>
        <v>0</v>
      </c>
      <c r="AA27" s="59">
        <f t="shared" si="9"/>
        <v>0</v>
      </c>
      <c r="AB27" s="11"/>
      <c r="AC27" s="55" t="s">
        <v>90</v>
      </c>
      <c r="AD27" s="56">
        <f>V17</f>
        <v>0</v>
      </c>
    </row>
    <row r="28" spans="1:30" ht="16">
      <c r="A28" s="33" t="s">
        <v>42</v>
      </c>
      <c r="B28" s="65"/>
      <c r="C28" s="15"/>
      <c r="D28" s="17"/>
      <c r="F28" s="43"/>
      <c r="G28" s="21"/>
      <c r="I28" s="37">
        <f t="shared" ref="I28:I38" si="13">C28+$G$8+$G$10+F28</f>
        <v>0</v>
      </c>
      <c r="J28" s="38">
        <f t="shared" ref="J28:J38" si="14">D28+$G$8+$G$10+G28</f>
        <v>0</v>
      </c>
      <c r="L28" s="37">
        <f t="shared" si="10"/>
        <v>0</v>
      </c>
      <c r="M28" s="38">
        <f t="shared" si="11"/>
        <v>0</v>
      </c>
      <c r="O28" s="46">
        <f t="shared" si="2"/>
        <v>0</v>
      </c>
      <c r="P28" s="11"/>
      <c r="Q28" s="37">
        <f t="shared" ref="Q28:Q38" si="15">L28-MIN($L$28:$M$38)</f>
        <v>0</v>
      </c>
      <c r="R28" s="38">
        <f t="shared" ref="R28:R38" si="16">M28-MIN($L$28:$M$38)</f>
        <v>0</v>
      </c>
      <c r="S28" s="50">
        <f t="shared" si="12"/>
        <v>0</v>
      </c>
      <c r="T28" s="38">
        <f t="shared" si="12"/>
        <v>0</v>
      </c>
      <c r="Y28" s="11"/>
      <c r="Z28" s="11"/>
      <c r="AA28" s="11"/>
      <c r="AB28" s="11"/>
      <c r="AC28" s="55" t="s">
        <v>91</v>
      </c>
      <c r="AD28" s="56">
        <f t="shared" ref="AD28:AD38" si="17">W17</f>
        <v>0</v>
      </c>
    </row>
    <row r="29" spans="1:30" ht="16">
      <c r="A29" s="34" t="s">
        <v>43</v>
      </c>
      <c r="B29" s="67"/>
      <c r="C29" s="15"/>
      <c r="D29" s="17"/>
      <c r="F29" s="43"/>
      <c r="G29" s="21"/>
      <c r="I29" s="37">
        <f t="shared" si="13"/>
        <v>0</v>
      </c>
      <c r="J29" s="38">
        <f t="shared" si="14"/>
        <v>0</v>
      </c>
      <c r="L29" s="37">
        <f t="shared" si="10"/>
        <v>0</v>
      </c>
      <c r="M29" s="38">
        <f t="shared" si="11"/>
        <v>0</v>
      </c>
      <c r="O29" s="46">
        <f t="shared" si="2"/>
        <v>0</v>
      </c>
      <c r="P29" s="11"/>
      <c r="Q29" s="37">
        <f t="shared" si="15"/>
        <v>0</v>
      </c>
      <c r="R29" s="38">
        <f t="shared" si="16"/>
        <v>0</v>
      </c>
      <c r="S29" s="50">
        <f t="shared" si="12"/>
        <v>0</v>
      </c>
      <c r="T29" s="38">
        <f t="shared" si="12"/>
        <v>0</v>
      </c>
      <c r="Y29" s="11"/>
      <c r="Z29" s="11"/>
      <c r="AA29" s="11"/>
      <c r="AB29" s="11"/>
      <c r="AC29" s="55" t="s">
        <v>92</v>
      </c>
      <c r="AD29" s="56">
        <f t="shared" si="17"/>
        <v>0</v>
      </c>
    </row>
    <row r="30" spans="1:30" ht="16">
      <c r="A30" s="33" t="s">
        <v>44</v>
      </c>
      <c r="B30" s="65"/>
      <c r="C30" s="15"/>
      <c r="D30" s="17"/>
      <c r="F30" s="43"/>
      <c r="G30" s="21"/>
      <c r="I30" s="37">
        <f t="shared" si="13"/>
        <v>0</v>
      </c>
      <c r="J30" s="38">
        <f t="shared" si="14"/>
        <v>0</v>
      </c>
      <c r="L30" s="37">
        <f t="shared" si="10"/>
        <v>0</v>
      </c>
      <c r="M30" s="38">
        <f t="shared" si="11"/>
        <v>0</v>
      </c>
      <c r="O30" s="46">
        <f t="shared" si="2"/>
        <v>0</v>
      </c>
      <c r="P30" s="11"/>
      <c r="Q30" s="37">
        <f t="shared" si="15"/>
        <v>0</v>
      </c>
      <c r="R30" s="38">
        <f t="shared" si="16"/>
        <v>0</v>
      </c>
      <c r="S30" s="50">
        <f t="shared" si="12"/>
        <v>0</v>
      </c>
      <c r="T30" s="38">
        <f t="shared" si="12"/>
        <v>0</v>
      </c>
      <c r="Y30" s="11"/>
      <c r="Z30" s="11"/>
      <c r="AA30" s="11"/>
      <c r="AB30" s="11"/>
      <c r="AC30" s="55" t="s">
        <v>93</v>
      </c>
      <c r="AD30" s="56">
        <f t="shared" si="17"/>
        <v>0</v>
      </c>
    </row>
    <row r="31" spans="1:30" ht="16">
      <c r="A31" s="34" t="s">
        <v>45</v>
      </c>
      <c r="B31" s="67"/>
      <c r="C31" s="15"/>
      <c r="D31" s="17"/>
      <c r="F31" s="43"/>
      <c r="G31" s="21"/>
      <c r="I31" s="37">
        <f t="shared" si="13"/>
        <v>0</v>
      </c>
      <c r="J31" s="38">
        <f t="shared" si="14"/>
        <v>0</v>
      </c>
      <c r="L31" s="37">
        <f t="shared" si="10"/>
        <v>0</v>
      </c>
      <c r="M31" s="38">
        <f t="shared" si="11"/>
        <v>0</v>
      </c>
      <c r="O31" s="46">
        <f t="shared" si="2"/>
        <v>0</v>
      </c>
      <c r="P31" s="11"/>
      <c r="Q31" s="37">
        <f t="shared" si="15"/>
        <v>0</v>
      </c>
      <c r="R31" s="38">
        <f t="shared" si="16"/>
        <v>0</v>
      </c>
      <c r="S31" s="50">
        <f t="shared" si="12"/>
        <v>0</v>
      </c>
      <c r="T31" s="38">
        <f t="shared" si="12"/>
        <v>0</v>
      </c>
      <c r="Y31" s="11"/>
      <c r="Z31" s="11"/>
      <c r="AA31" s="11"/>
      <c r="AB31" s="11"/>
      <c r="AC31" s="55" t="s">
        <v>94</v>
      </c>
      <c r="AD31" s="56">
        <f t="shared" si="17"/>
        <v>0</v>
      </c>
    </row>
    <row r="32" spans="1:30" ht="16">
      <c r="A32" s="33" t="s">
        <v>46</v>
      </c>
      <c r="B32" s="65"/>
      <c r="C32" s="15"/>
      <c r="D32" s="17"/>
      <c r="F32" s="43"/>
      <c r="G32" s="21"/>
      <c r="I32" s="37">
        <f t="shared" si="13"/>
        <v>0</v>
      </c>
      <c r="J32" s="38">
        <f t="shared" si="14"/>
        <v>0</v>
      </c>
      <c r="L32" s="37">
        <f t="shared" si="10"/>
        <v>0</v>
      </c>
      <c r="M32" s="38">
        <f t="shared" si="11"/>
        <v>0</v>
      </c>
      <c r="O32" s="46">
        <f t="shared" si="2"/>
        <v>0</v>
      </c>
      <c r="P32" s="11"/>
      <c r="Q32" s="37">
        <f t="shared" si="15"/>
        <v>0</v>
      </c>
      <c r="R32" s="38">
        <f t="shared" si="16"/>
        <v>0</v>
      </c>
      <c r="S32" s="50">
        <f t="shared" si="12"/>
        <v>0</v>
      </c>
      <c r="T32" s="38">
        <f t="shared" si="12"/>
        <v>0</v>
      </c>
      <c r="Y32" s="11"/>
      <c r="Z32" s="11"/>
      <c r="AA32" s="11"/>
      <c r="AB32" s="11"/>
      <c r="AC32" s="55" t="s">
        <v>95</v>
      </c>
      <c r="AD32" s="56">
        <f t="shared" si="17"/>
        <v>0</v>
      </c>
    </row>
    <row r="33" spans="1:30" ht="16">
      <c r="A33" s="34" t="s">
        <v>47</v>
      </c>
      <c r="B33" s="67"/>
      <c r="C33" s="15"/>
      <c r="D33" s="17"/>
      <c r="F33" s="43"/>
      <c r="G33" s="21"/>
      <c r="I33" s="37">
        <f t="shared" si="13"/>
        <v>0</v>
      </c>
      <c r="J33" s="38">
        <f t="shared" si="14"/>
        <v>0</v>
      </c>
      <c r="L33" s="37">
        <f t="shared" si="10"/>
        <v>0</v>
      </c>
      <c r="M33" s="38">
        <f t="shared" si="11"/>
        <v>0</v>
      </c>
      <c r="O33" s="46">
        <f t="shared" si="2"/>
        <v>0</v>
      </c>
      <c r="P33" s="11"/>
      <c r="Q33" s="37">
        <f t="shared" si="15"/>
        <v>0</v>
      </c>
      <c r="R33" s="38">
        <f t="shared" si="16"/>
        <v>0</v>
      </c>
      <c r="S33" s="50">
        <f t="shared" si="12"/>
        <v>0</v>
      </c>
      <c r="T33" s="38">
        <f t="shared" si="12"/>
        <v>0</v>
      </c>
      <c r="Y33" s="11"/>
      <c r="Z33" s="11"/>
      <c r="AA33" s="11"/>
      <c r="AB33" s="11"/>
      <c r="AC33" s="55" t="s">
        <v>96</v>
      </c>
      <c r="AD33" s="56">
        <f t="shared" si="17"/>
        <v>0</v>
      </c>
    </row>
    <row r="34" spans="1:30" ht="16">
      <c r="A34" s="33" t="s">
        <v>48</v>
      </c>
      <c r="B34" s="65"/>
      <c r="C34" s="15"/>
      <c r="D34" s="17"/>
      <c r="F34" s="43"/>
      <c r="G34" s="21"/>
      <c r="I34" s="37">
        <f t="shared" si="13"/>
        <v>0</v>
      </c>
      <c r="J34" s="38">
        <f t="shared" si="14"/>
        <v>0</v>
      </c>
      <c r="L34" s="37">
        <f t="shared" si="10"/>
        <v>0</v>
      </c>
      <c r="M34" s="38">
        <f t="shared" si="11"/>
        <v>0</v>
      </c>
      <c r="O34" s="46">
        <f t="shared" si="2"/>
        <v>0</v>
      </c>
      <c r="P34" s="11"/>
      <c r="Q34" s="37">
        <f t="shared" si="15"/>
        <v>0</v>
      </c>
      <c r="R34" s="38">
        <f t="shared" si="16"/>
        <v>0</v>
      </c>
      <c r="S34" s="50">
        <f t="shared" si="12"/>
        <v>0</v>
      </c>
      <c r="T34" s="38">
        <f t="shared" si="12"/>
        <v>0</v>
      </c>
      <c r="Y34" s="11"/>
      <c r="Z34" s="11"/>
      <c r="AA34" s="11"/>
      <c r="AB34" s="11"/>
      <c r="AC34" s="55" t="s">
        <v>97</v>
      </c>
      <c r="AD34" s="56">
        <f t="shared" si="17"/>
        <v>0</v>
      </c>
    </row>
    <row r="35" spans="1:30" ht="16">
      <c r="A35" s="34" t="s">
        <v>49</v>
      </c>
      <c r="B35" s="67"/>
      <c r="C35" s="15"/>
      <c r="D35" s="17"/>
      <c r="F35" s="43"/>
      <c r="G35" s="21"/>
      <c r="I35" s="37">
        <f t="shared" si="13"/>
        <v>0</v>
      </c>
      <c r="J35" s="38">
        <f t="shared" si="14"/>
        <v>0</v>
      </c>
      <c r="L35" s="37">
        <f t="shared" si="10"/>
        <v>0</v>
      </c>
      <c r="M35" s="38">
        <f t="shared" si="11"/>
        <v>0</v>
      </c>
      <c r="O35" s="46">
        <f t="shared" si="2"/>
        <v>0</v>
      </c>
      <c r="P35" s="11"/>
      <c r="Q35" s="37">
        <f t="shared" si="15"/>
        <v>0</v>
      </c>
      <c r="R35" s="38">
        <f t="shared" si="16"/>
        <v>0</v>
      </c>
      <c r="S35" s="50">
        <f t="shared" si="12"/>
        <v>0</v>
      </c>
      <c r="T35" s="38">
        <f t="shared" si="12"/>
        <v>0</v>
      </c>
      <c r="Y35" s="11"/>
      <c r="Z35" s="11"/>
      <c r="AA35" s="11"/>
      <c r="AB35" s="11"/>
      <c r="AC35" s="55" t="s">
        <v>98</v>
      </c>
      <c r="AD35" s="56">
        <f t="shared" si="17"/>
        <v>0</v>
      </c>
    </row>
    <row r="36" spans="1:30" ht="16">
      <c r="A36" s="33" t="s">
        <v>50</v>
      </c>
      <c r="B36" s="65"/>
      <c r="C36" s="15"/>
      <c r="D36" s="17"/>
      <c r="F36" s="43"/>
      <c r="G36" s="21"/>
      <c r="I36" s="37">
        <f t="shared" si="13"/>
        <v>0</v>
      </c>
      <c r="J36" s="38">
        <f t="shared" si="14"/>
        <v>0</v>
      </c>
      <c r="L36" s="37">
        <f t="shared" si="10"/>
        <v>0</v>
      </c>
      <c r="M36" s="38">
        <f t="shared" si="11"/>
        <v>0</v>
      </c>
      <c r="O36" s="46">
        <f t="shared" si="2"/>
        <v>0</v>
      </c>
      <c r="P36" s="11"/>
      <c r="Q36" s="37">
        <f t="shared" si="15"/>
        <v>0</v>
      </c>
      <c r="R36" s="38">
        <f t="shared" si="16"/>
        <v>0</v>
      </c>
      <c r="S36" s="50">
        <f t="shared" si="12"/>
        <v>0</v>
      </c>
      <c r="T36" s="38">
        <f t="shared" si="12"/>
        <v>0</v>
      </c>
      <c r="Y36" s="11"/>
      <c r="Z36" s="11"/>
      <c r="AA36" s="11"/>
      <c r="AB36" s="11"/>
      <c r="AC36" s="55" t="s">
        <v>99</v>
      </c>
      <c r="AD36" s="56">
        <f t="shared" si="17"/>
        <v>0</v>
      </c>
    </row>
    <row r="37" spans="1:30" ht="16">
      <c r="A37" s="34" t="s">
        <v>51</v>
      </c>
      <c r="B37" s="67"/>
      <c r="C37" s="15"/>
      <c r="D37" s="17"/>
      <c r="F37" s="43"/>
      <c r="G37" s="21"/>
      <c r="I37" s="37">
        <f t="shared" si="13"/>
        <v>0</v>
      </c>
      <c r="J37" s="38">
        <f t="shared" si="14"/>
        <v>0</v>
      </c>
      <c r="L37" s="37">
        <f t="shared" si="10"/>
        <v>0</v>
      </c>
      <c r="M37" s="38">
        <f t="shared" si="11"/>
        <v>0</v>
      </c>
      <c r="O37" s="46">
        <f t="shared" si="2"/>
        <v>0</v>
      </c>
      <c r="P37" s="11"/>
      <c r="Q37" s="37">
        <f t="shared" si="15"/>
        <v>0</v>
      </c>
      <c r="R37" s="38">
        <f t="shared" si="16"/>
        <v>0</v>
      </c>
      <c r="S37" s="50">
        <f t="shared" si="12"/>
        <v>0</v>
      </c>
      <c r="T37" s="38">
        <f t="shared" si="12"/>
        <v>0</v>
      </c>
      <c r="Y37" s="11"/>
      <c r="Z37" s="11"/>
      <c r="AA37" s="11"/>
      <c r="AB37" s="11"/>
      <c r="AC37" s="55" t="s">
        <v>100</v>
      </c>
      <c r="AD37" s="56">
        <f t="shared" si="17"/>
        <v>0</v>
      </c>
    </row>
    <row r="38" spans="1:30" ht="17" thickBot="1">
      <c r="A38" s="35" t="s">
        <v>52</v>
      </c>
      <c r="B38" s="66"/>
      <c r="C38" s="18"/>
      <c r="D38" s="19"/>
      <c r="F38" s="44"/>
      <c r="G38" s="22"/>
      <c r="I38" s="39">
        <f t="shared" si="13"/>
        <v>0</v>
      </c>
      <c r="J38" s="40">
        <f t="shared" si="14"/>
        <v>0</v>
      </c>
      <c r="L38" s="39">
        <f t="shared" si="10"/>
        <v>0</v>
      </c>
      <c r="M38" s="40">
        <f t="shared" si="11"/>
        <v>0</v>
      </c>
      <c r="O38" s="47">
        <f t="shared" si="2"/>
        <v>0</v>
      </c>
      <c r="P38" s="11"/>
      <c r="Q38" s="39">
        <f t="shared" si="15"/>
        <v>0</v>
      </c>
      <c r="R38" s="40">
        <f t="shared" si="16"/>
        <v>0</v>
      </c>
      <c r="S38" s="51">
        <f t="shared" si="12"/>
        <v>0</v>
      </c>
      <c r="T38" s="40">
        <f t="shared" si="12"/>
        <v>0</v>
      </c>
      <c r="Y38" s="11"/>
      <c r="Z38" s="11"/>
      <c r="AA38" s="11"/>
      <c r="AB38" s="11"/>
      <c r="AC38" s="57" t="s">
        <v>101</v>
      </c>
      <c r="AD38" s="59">
        <f t="shared" si="17"/>
        <v>0</v>
      </c>
    </row>
  </sheetData>
  <mergeCells count="9">
    <mergeCell ref="V13:W14"/>
    <mergeCell ref="Y13:AA14"/>
    <mergeCell ref="AC13:AD14"/>
    <mergeCell ref="F13:G14"/>
    <mergeCell ref="I13:J14"/>
    <mergeCell ref="L13:M14"/>
    <mergeCell ref="O13:O14"/>
    <mergeCell ref="Q13:R14"/>
    <mergeCell ref="S13:T14"/>
  </mergeCells>
  <conditionalFormatting sqref="L17:M38">
    <cfRule type="cellIs" dxfId="9" priority="5" operator="between">
      <formula>-5</formula>
      <formula>5</formula>
    </cfRule>
    <cfRule type="cellIs" dxfId="8" priority="6" operator="notBetween">
      <formula>-5</formula>
      <formula>5</formula>
    </cfRule>
  </conditionalFormatting>
  <conditionalFormatting sqref="O17:O38">
    <cfRule type="cellIs" dxfId="7" priority="3" operator="between">
      <formula>-5</formula>
      <formula>5</formula>
    </cfRule>
    <cfRule type="cellIs" dxfId="6" priority="4" operator="notBetween">
      <formula>-5</formula>
      <formula>5</formula>
    </cfRule>
  </conditionalFormatting>
  <conditionalFormatting sqref="V17:W27">
    <cfRule type="cellIs" dxfId="5" priority="1" operator="between">
      <formula>-5</formula>
      <formula>5</formula>
    </cfRule>
    <cfRule type="cellIs" dxfId="4" priority="2" operator="notBetween">
      <formula>-5</formula>
      <formula>5</formula>
    </cfRule>
  </conditionalFormatting>
  <pageMargins left="0.7" right="0.7" top="0.75" bottom="0.75" header="0.3" footer="0.3"/>
  <pageSetup paperSize="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C3187-1A91-144E-8C61-8A36D342CFB5}">
  <dimension ref="A2:W55"/>
  <sheetViews>
    <sheetView zoomScale="116" zoomScaleNormal="100" workbookViewId="0">
      <pane xSplit="1" topLeftCell="B1" activePane="topRight" state="frozen"/>
      <selection activeCell="A2" sqref="A2"/>
      <selection pane="topRight" activeCell="C3" sqref="C3"/>
    </sheetView>
  </sheetViews>
  <sheetFormatPr baseColWidth="10" defaultRowHeight="15"/>
  <cols>
    <col min="1" max="1" width="10.83203125" customWidth="1"/>
    <col min="2" max="2" width="13" bestFit="1" customWidth="1"/>
    <col min="3" max="3" width="13.83203125" bestFit="1" customWidth="1"/>
    <col min="4" max="5" width="10.83203125" customWidth="1"/>
    <col min="6" max="6" width="13.83203125" bestFit="1" customWidth="1"/>
    <col min="7" max="7" width="13.83203125" customWidth="1"/>
    <col min="8" max="8" width="8.5" customWidth="1"/>
    <col min="9" max="10" width="10.83203125" customWidth="1"/>
    <col min="13" max="13" width="14.5" bestFit="1" customWidth="1"/>
    <col min="14" max="14" width="14.33203125" bestFit="1" customWidth="1"/>
  </cols>
  <sheetData>
    <row r="2" spans="1:16" ht="19">
      <c r="B2" s="13" t="s">
        <v>62</v>
      </c>
      <c r="C2" s="68">
        <v>45658</v>
      </c>
      <c r="F2" s="12"/>
      <c r="G2" s="12"/>
    </row>
    <row r="3" spans="1:16" ht="19">
      <c r="B3" s="13" t="s">
        <v>60</v>
      </c>
      <c r="C3" s="68" t="s">
        <v>124</v>
      </c>
      <c r="F3" s="12"/>
      <c r="G3" s="12"/>
    </row>
    <row r="4" spans="1:16" ht="19">
      <c r="B4" s="13" t="s">
        <v>61</v>
      </c>
      <c r="C4" s="68" t="s">
        <v>63</v>
      </c>
      <c r="F4" s="12"/>
      <c r="G4" s="12"/>
      <c r="P4" s="14"/>
    </row>
    <row r="5" spans="1:16" ht="19">
      <c r="B5" s="13" t="s">
        <v>103</v>
      </c>
      <c r="C5" s="68"/>
      <c r="F5" s="12"/>
      <c r="G5" s="12"/>
      <c r="P5" s="14"/>
    </row>
    <row r="6" spans="1:16" ht="16">
      <c r="P6" s="14"/>
    </row>
    <row r="7" spans="1:16" ht="16">
      <c r="P7" s="14"/>
    </row>
    <row r="8" spans="1:16" ht="16" thickBot="1"/>
    <row r="9" spans="1:16" ht="16">
      <c r="F9" s="48" t="s">
        <v>68</v>
      </c>
      <c r="G9" s="62"/>
    </row>
    <row r="10" spans="1:16" ht="17" thickBot="1">
      <c r="F10" s="39" t="s">
        <v>122</v>
      </c>
      <c r="G10" s="64"/>
    </row>
    <row r="11" spans="1:16" ht="22">
      <c r="F11" s="14"/>
      <c r="M11" s="90"/>
      <c r="N11" s="90"/>
    </row>
    <row r="12" spans="1:16" ht="16" thickBot="1"/>
    <row r="13" spans="1:16" ht="19" customHeight="1">
      <c r="C13" s="143" t="s">
        <v>123</v>
      </c>
      <c r="D13" s="144"/>
      <c r="F13" s="143" t="s">
        <v>115</v>
      </c>
      <c r="G13" s="144"/>
      <c r="I13" s="147" t="s">
        <v>106</v>
      </c>
      <c r="J13" s="149"/>
      <c r="L13" s="143" t="s">
        <v>107</v>
      </c>
      <c r="M13" s="144"/>
      <c r="N13" s="60"/>
      <c r="O13" s="153" t="s">
        <v>108</v>
      </c>
      <c r="P13" s="60"/>
    </row>
    <row r="14" spans="1:16" ht="20" thickBot="1">
      <c r="C14" s="145"/>
      <c r="D14" s="146"/>
      <c r="F14" s="145"/>
      <c r="G14" s="146"/>
      <c r="I14" s="150"/>
      <c r="J14" s="152"/>
      <c r="L14" s="145"/>
      <c r="M14" s="146"/>
      <c r="N14" s="60"/>
      <c r="O14" s="154"/>
      <c r="P14" s="60"/>
    </row>
    <row r="15" spans="1:16" ht="16" thickBot="1"/>
    <row r="16" spans="1:16" ht="17" thickBot="1">
      <c r="A16" s="31"/>
      <c r="B16" s="27" t="s">
        <v>59</v>
      </c>
      <c r="C16" s="25" t="s">
        <v>29</v>
      </c>
      <c r="D16" s="26" t="s">
        <v>30</v>
      </c>
      <c r="F16" s="36" t="s">
        <v>66</v>
      </c>
      <c r="G16" s="20" t="s">
        <v>67</v>
      </c>
      <c r="I16" s="36" t="s">
        <v>29</v>
      </c>
      <c r="J16" s="20" t="s">
        <v>30</v>
      </c>
      <c r="L16" s="36" t="s">
        <v>64</v>
      </c>
      <c r="M16" s="20" t="s">
        <v>65</v>
      </c>
      <c r="O16" s="45" t="s">
        <v>105</v>
      </c>
      <c r="P16" s="14"/>
    </row>
    <row r="17" spans="1:23" ht="16">
      <c r="A17" s="32" t="s">
        <v>31</v>
      </c>
      <c r="B17" s="28"/>
      <c r="C17" s="91"/>
      <c r="D17" s="92"/>
      <c r="F17" s="42"/>
      <c r="G17" s="24"/>
      <c r="I17" s="37">
        <f t="shared" ref="I17:I27" si="0">C17+$G$9+F17</f>
        <v>0</v>
      </c>
      <c r="J17" s="38">
        <f t="shared" ref="J17:J27" si="1">D17+$G$9+G17</f>
        <v>0</v>
      </c>
      <c r="L17" s="37">
        <f t="shared" ref="L17:L38" si="2">I17-$B17</f>
        <v>0</v>
      </c>
      <c r="M17" s="38">
        <f t="shared" ref="M17:M38" si="3">J17-$B17</f>
        <v>0</v>
      </c>
      <c r="O17" s="46">
        <f>I17-J17</f>
        <v>0</v>
      </c>
      <c r="P17" s="11"/>
    </row>
    <row r="18" spans="1:23" ht="16">
      <c r="A18" s="33" t="s">
        <v>32</v>
      </c>
      <c r="B18" s="29"/>
      <c r="C18" s="93"/>
      <c r="D18" s="94"/>
      <c r="F18" s="43"/>
      <c r="G18" s="21"/>
      <c r="I18" s="37">
        <f t="shared" si="0"/>
        <v>0</v>
      </c>
      <c r="J18" s="38">
        <f t="shared" si="1"/>
        <v>0</v>
      </c>
      <c r="L18" s="37">
        <f t="shared" si="2"/>
        <v>0</v>
      </c>
      <c r="M18" s="38">
        <f t="shared" si="3"/>
        <v>0</v>
      </c>
      <c r="O18" s="46">
        <f t="shared" ref="O18:O38" si="4">I18-J18</f>
        <v>0</v>
      </c>
      <c r="P18" s="11"/>
    </row>
    <row r="19" spans="1:23" ht="16">
      <c r="A19" s="34" t="s">
        <v>33</v>
      </c>
      <c r="B19" s="30"/>
      <c r="C19" s="93"/>
      <c r="D19" s="94"/>
      <c r="F19" s="43"/>
      <c r="G19" s="21"/>
      <c r="I19" s="37">
        <f t="shared" si="0"/>
        <v>0</v>
      </c>
      <c r="J19" s="38">
        <f t="shared" si="1"/>
        <v>0</v>
      </c>
      <c r="L19" s="37">
        <f t="shared" si="2"/>
        <v>0</v>
      </c>
      <c r="M19" s="38">
        <f t="shared" si="3"/>
        <v>0</v>
      </c>
      <c r="O19" s="46">
        <f t="shared" si="4"/>
        <v>0</v>
      </c>
      <c r="P19" s="11"/>
    </row>
    <row r="20" spans="1:23" ht="16">
      <c r="A20" s="33" t="s">
        <v>34</v>
      </c>
      <c r="B20" s="29"/>
      <c r="C20" s="93"/>
      <c r="D20" s="94"/>
      <c r="F20" s="43"/>
      <c r="G20" s="21"/>
      <c r="I20" s="37">
        <f t="shared" si="0"/>
        <v>0</v>
      </c>
      <c r="J20" s="38">
        <f t="shared" si="1"/>
        <v>0</v>
      </c>
      <c r="L20" s="37">
        <f t="shared" si="2"/>
        <v>0</v>
      </c>
      <c r="M20" s="38">
        <f t="shared" si="3"/>
        <v>0</v>
      </c>
      <c r="O20" s="46">
        <f t="shared" si="4"/>
        <v>0</v>
      </c>
      <c r="P20" s="11"/>
    </row>
    <row r="21" spans="1:23" ht="16">
      <c r="A21" s="34" t="s">
        <v>35</v>
      </c>
      <c r="B21" s="30"/>
      <c r="C21" s="93"/>
      <c r="D21" s="94"/>
      <c r="F21" s="43"/>
      <c r="G21" s="21"/>
      <c r="I21" s="37">
        <f t="shared" si="0"/>
        <v>0</v>
      </c>
      <c r="J21" s="38">
        <f t="shared" si="1"/>
        <v>0</v>
      </c>
      <c r="L21" s="37">
        <f t="shared" si="2"/>
        <v>0</v>
      </c>
      <c r="M21" s="38">
        <f t="shared" si="3"/>
        <v>0</v>
      </c>
      <c r="O21" s="46">
        <f t="shared" si="4"/>
        <v>0</v>
      </c>
      <c r="P21" s="11"/>
    </row>
    <row r="22" spans="1:23" ht="16">
      <c r="A22" s="33" t="s">
        <v>36</v>
      </c>
      <c r="B22" s="29"/>
      <c r="C22" s="93"/>
      <c r="D22" s="94"/>
      <c r="F22" s="43"/>
      <c r="G22" s="21"/>
      <c r="I22" s="37">
        <f t="shared" si="0"/>
        <v>0</v>
      </c>
      <c r="J22" s="38">
        <f t="shared" si="1"/>
        <v>0</v>
      </c>
      <c r="L22" s="37">
        <f t="shared" si="2"/>
        <v>0</v>
      </c>
      <c r="M22" s="38">
        <f t="shared" si="3"/>
        <v>0</v>
      </c>
      <c r="O22" s="46">
        <f t="shared" si="4"/>
        <v>0</v>
      </c>
      <c r="P22" s="11"/>
    </row>
    <row r="23" spans="1:23" ht="16">
      <c r="A23" s="34" t="s">
        <v>37</v>
      </c>
      <c r="B23" s="30"/>
      <c r="C23" s="93"/>
      <c r="D23" s="94"/>
      <c r="F23" s="43"/>
      <c r="G23" s="21"/>
      <c r="I23" s="37">
        <f t="shared" si="0"/>
        <v>0</v>
      </c>
      <c r="J23" s="38">
        <f t="shared" si="1"/>
        <v>0</v>
      </c>
      <c r="L23" s="37">
        <f t="shared" si="2"/>
        <v>0</v>
      </c>
      <c r="M23" s="38">
        <f t="shared" si="3"/>
        <v>0</v>
      </c>
      <c r="O23" s="46">
        <f t="shared" si="4"/>
        <v>0</v>
      </c>
      <c r="P23" s="11"/>
    </row>
    <row r="24" spans="1:23" ht="16">
      <c r="A24" s="33" t="s">
        <v>38</v>
      </c>
      <c r="B24" s="29"/>
      <c r="C24" s="93"/>
      <c r="D24" s="94"/>
      <c r="F24" s="43"/>
      <c r="G24" s="21"/>
      <c r="I24" s="37">
        <f t="shared" si="0"/>
        <v>0</v>
      </c>
      <c r="J24" s="38">
        <f t="shared" si="1"/>
        <v>0</v>
      </c>
      <c r="L24" s="37">
        <f t="shared" si="2"/>
        <v>0</v>
      </c>
      <c r="M24" s="38">
        <f t="shared" si="3"/>
        <v>0</v>
      </c>
      <c r="O24" s="46">
        <f t="shared" si="4"/>
        <v>0</v>
      </c>
      <c r="P24" s="11"/>
    </row>
    <row r="25" spans="1:23" ht="16">
      <c r="A25" s="34" t="s">
        <v>39</v>
      </c>
      <c r="B25" s="30"/>
      <c r="C25" s="93"/>
      <c r="D25" s="94"/>
      <c r="F25" s="43"/>
      <c r="G25" s="21"/>
      <c r="I25" s="37">
        <f t="shared" si="0"/>
        <v>0</v>
      </c>
      <c r="J25" s="38">
        <f t="shared" si="1"/>
        <v>0</v>
      </c>
      <c r="L25" s="37">
        <f t="shared" si="2"/>
        <v>0</v>
      </c>
      <c r="M25" s="38">
        <f t="shared" si="3"/>
        <v>0</v>
      </c>
      <c r="O25" s="46">
        <f t="shared" si="4"/>
        <v>0</v>
      </c>
      <c r="P25" s="11"/>
    </row>
    <row r="26" spans="1:23" ht="16">
      <c r="A26" s="33" t="s">
        <v>40</v>
      </c>
      <c r="B26" s="29"/>
      <c r="C26" s="93"/>
      <c r="D26" s="94"/>
      <c r="F26" s="43"/>
      <c r="G26" s="21"/>
      <c r="I26" s="37">
        <f t="shared" si="0"/>
        <v>0</v>
      </c>
      <c r="J26" s="38">
        <f t="shared" si="1"/>
        <v>0</v>
      </c>
      <c r="L26" s="37">
        <f t="shared" si="2"/>
        <v>0</v>
      </c>
      <c r="M26" s="38">
        <f t="shared" si="3"/>
        <v>0</v>
      </c>
      <c r="O26" s="46">
        <f t="shared" si="4"/>
        <v>0</v>
      </c>
      <c r="P26" s="11"/>
    </row>
    <row r="27" spans="1:23" ht="16">
      <c r="A27" s="34" t="s">
        <v>41</v>
      </c>
      <c r="B27" s="30"/>
      <c r="C27" s="93"/>
      <c r="D27" s="94"/>
      <c r="F27" s="43"/>
      <c r="G27" s="21"/>
      <c r="I27" s="37">
        <f t="shared" si="0"/>
        <v>0</v>
      </c>
      <c r="J27" s="38">
        <f t="shared" si="1"/>
        <v>0</v>
      </c>
      <c r="L27" s="37">
        <f t="shared" si="2"/>
        <v>0</v>
      </c>
      <c r="M27" s="38">
        <f t="shared" si="3"/>
        <v>0</v>
      </c>
      <c r="O27" s="46">
        <f t="shared" si="4"/>
        <v>0</v>
      </c>
      <c r="P27" s="11"/>
      <c r="R27" s="103"/>
      <c r="S27" s="102"/>
      <c r="V27" s="101"/>
      <c r="W27" s="101"/>
    </row>
    <row r="28" spans="1:23" ht="16">
      <c r="A28" s="33" t="s">
        <v>42</v>
      </c>
      <c r="B28" s="65"/>
      <c r="C28" s="93"/>
      <c r="D28" s="94"/>
      <c r="F28" s="99"/>
      <c r="G28" s="97"/>
      <c r="I28" s="37">
        <f t="shared" ref="I28:I38" si="5">C28+$G$9+$G$10+F28</f>
        <v>0</v>
      </c>
      <c r="J28" s="38">
        <f t="shared" ref="J28:J38" si="6">D28+$G$9+$G$10+G28</f>
        <v>0</v>
      </c>
      <c r="L28" s="37">
        <f t="shared" si="2"/>
        <v>0</v>
      </c>
      <c r="M28" s="38">
        <f t="shared" si="3"/>
        <v>0</v>
      </c>
      <c r="O28" s="46">
        <f t="shared" si="4"/>
        <v>0</v>
      </c>
      <c r="P28" s="11"/>
      <c r="R28" s="103"/>
      <c r="S28" s="102"/>
      <c r="V28" s="101"/>
      <c r="W28" s="101"/>
    </row>
    <row r="29" spans="1:23" ht="16">
      <c r="A29" s="34" t="s">
        <v>43</v>
      </c>
      <c r="B29" s="67"/>
      <c r="C29" s="93"/>
      <c r="D29" s="94"/>
      <c r="F29" s="99"/>
      <c r="G29" s="97"/>
      <c r="I29" s="37">
        <f t="shared" si="5"/>
        <v>0</v>
      </c>
      <c r="J29" s="38">
        <f t="shared" si="6"/>
        <v>0</v>
      </c>
      <c r="L29" s="37">
        <f t="shared" si="2"/>
        <v>0</v>
      </c>
      <c r="M29" s="38">
        <f t="shared" si="3"/>
        <v>0</v>
      </c>
      <c r="O29" s="46">
        <f t="shared" si="4"/>
        <v>0</v>
      </c>
      <c r="P29" s="11"/>
      <c r="R29" s="103"/>
      <c r="S29" s="102"/>
      <c r="V29" s="101"/>
      <c r="W29" s="101"/>
    </row>
    <row r="30" spans="1:23" ht="16">
      <c r="A30" s="33" t="s">
        <v>44</v>
      </c>
      <c r="B30" s="65"/>
      <c r="C30" s="93"/>
      <c r="D30" s="94"/>
      <c r="F30" s="99"/>
      <c r="G30" s="97"/>
      <c r="I30" s="37">
        <f t="shared" si="5"/>
        <v>0</v>
      </c>
      <c r="J30" s="38">
        <f t="shared" si="6"/>
        <v>0</v>
      </c>
      <c r="L30" s="37">
        <f t="shared" si="2"/>
        <v>0</v>
      </c>
      <c r="M30" s="38">
        <f t="shared" si="3"/>
        <v>0</v>
      </c>
      <c r="O30" s="46">
        <f t="shared" si="4"/>
        <v>0</v>
      </c>
      <c r="P30" s="11"/>
      <c r="R30" s="103"/>
      <c r="S30" s="102"/>
      <c r="V30" s="101"/>
      <c r="W30" s="101"/>
    </row>
    <row r="31" spans="1:23" ht="16">
      <c r="A31" s="34" t="s">
        <v>45</v>
      </c>
      <c r="B31" s="67"/>
      <c r="C31" s="93"/>
      <c r="D31" s="94"/>
      <c r="F31" s="99"/>
      <c r="G31" s="97"/>
      <c r="I31" s="37">
        <f t="shared" si="5"/>
        <v>0</v>
      </c>
      <c r="J31" s="38">
        <f t="shared" si="6"/>
        <v>0</v>
      </c>
      <c r="L31" s="37">
        <f t="shared" si="2"/>
        <v>0</v>
      </c>
      <c r="M31" s="38">
        <f t="shared" si="3"/>
        <v>0</v>
      </c>
      <c r="O31" s="46">
        <f t="shared" si="4"/>
        <v>0</v>
      </c>
      <c r="P31" s="11"/>
    </row>
    <row r="32" spans="1:23" ht="16">
      <c r="A32" s="33" t="s">
        <v>46</v>
      </c>
      <c r="B32" s="65"/>
      <c r="C32" s="93"/>
      <c r="D32" s="94"/>
      <c r="F32" s="99"/>
      <c r="G32" s="97"/>
      <c r="I32" s="37">
        <f t="shared" si="5"/>
        <v>0</v>
      </c>
      <c r="J32" s="38">
        <f t="shared" si="6"/>
        <v>0</v>
      </c>
      <c r="L32" s="37">
        <f t="shared" si="2"/>
        <v>0</v>
      </c>
      <c r="M32" s="38">
        <f t="shared" si="3"/>
        <v>0</v>
      </c>
      <c r="O32" s="46">
        <f t="shared" si="4"/>
        <v>0</v>
      </c>
      <c r="P32" s="11"/>
    </row>
    <row r="33" spans="1:16" ht="16">
      <c r="A33" s="34" t="s">
        <v>47</v>
      </c>
      <c r="B33" s="67"/>
      <c r="C33" s="93"/>
      <c r="D33" s="94"/>
      <c r="F33" s="99"/>
      <c r="G33" s="97"/>
      <c r="I33" s="37">
        <f t="shared" si="5"/>
        <v>0</v>
      </c>
      <c r="J33" s="38">
        <f t="shared" si="6"/>
        <v>0</v>
      </c>
      <c r="L33" s="37">
        <f t="shared" si="2"/>
        <v>0</v>
      </c>
      <c r="M33" s="38">
        <f t="shared" si="3"/>
        <v>0</v>
      </c>
      <c r="O33" s="46">
        <f t="shared" si="4"/>
        <v>0</v>
      </c>
      <c r="P33" s="11"/>
    </row>
    <row r="34" spans="1:16" ht="16">
      <c r="A34" s="33" t="s">
        <v>48</v>
      </c>
      <c r="B34" s="65"/>
      <c r="C34" s="93"/>
      <c r="D34" s="94"/>
      <c r="F34" s="99"/>
      <c r="G34" s="97"/>
      <c r="I34" s="37">
        <f t="shared" si="5"/>
        <v>0</v>
      </c>
      <c r="J34" s="38">
        <f t="shared" si="6"/>
        <v>0</v>
      </c>
      <c r="L34" s="37">
        <f t="shared" si="2"/>
        <v>0</v>
      </c>
      <c r="M34" s="38">
        <f t="shared" si="3"/>
        <v>0</v>
      </c>
      <c r="O34" s="46">
        <f t="shared" si="4"/>
        <v>0</v>
      </c>
      <c r="P34" s="11"/>
    </row>
    <row r="35" spans="1:16" ht="16">
      <c r="A35" s="34" t="s">
        <v>49</v>
      </c>
      <c r="B35" s="67"/>
      <c r="C35" s="93"/>
      <c r="D35" s="94"/>
      <c r="F35" s="99"/>
      <c r="G35" s="97"/>
      <c r="I35" s="37">
        <f t="shared" si="5"/>
        <v>0</v>
      </c>
      <c r="J35" s="38">
        <f t="shared" si="6"/>
        <v>0</v>
      </c>
      <c r="L35" s="37">
        <f t="shared" si="2"/>
        <v>0</v>
      </c>
      <c r="M35" s="38">
        <f t="shared" si="3"/>
        <v>0</v>
      </c>
      <c r="O35" s="46">
        <f t="shared" si="4"/>
        <v>0</v>
      </c>
      <c r="P35" s="11"/>
    </row>
    <row r="36" spans="1:16" ht="16">
      <c r="A36" s="33" t="s">
        <v>50</v>
      </c>
      <c r="B36" s="65"/>
      <c r="C36" s="93"/>
      <c r="D36" s="94"/>
      <c r="F36" s="99"/>
      <c r="G36" s="97"/>
      <c r="I36" s="37">
        <f t="shared" si="5"/>
        <v>0</v>
      </c>
      <c r="J36" s="38">
        <f t="shared" si="6"/>
        <v>0</v>
      </c>
      <c r="L36" s="37">
        <f t="shared" si="2"/>
        <v>0</v>
      </c>
      <c r="M36" s="38">
        <f t="shared" si="3"/>
        <v>0</v>
      </c>
      <c r="O36" s="46">
        <f t="shared" si="4"/>
        <v>0</v>
      </c>
      <c r="P36" s="11"/>
    </row>
    <row r="37" spans="1:16" ht="16">
      <c r="A37" s="34" t="s">
        <v>51</v>
      </c>
      <c r="B37" s="67"/>
      <c r="C37" s="93"/>
      <c r="D37" s="94"/>
      <c r="F37" s="99"/>
      <c r="G37" s="97"/>
      <c r="I37" s="37">
        <f t="shared" si="5"/>
        <v>0</v>
      </c>
      <c r="J37" s="38">
        <f t="shared" si="6"/>
        <v>0</v>
      </c>
      <c r="L37" s="37">
        <f t="shared" si="2"/>
        <v>0</v>
      </c>
      <c r="M37" s="38">
        <f t="shared" si="3"/>
        <v>0</v>
      </c>
      <c r="O37" s="46">
        <f t="shared" si="4"/>
        <v>0</v>
      </c>
      <c r="P37" s="11"/>
    </row>
    <row r="38" spans="1:16" ht="17" thickBot="1">
      <c r="A38" s="35" t="s">
        <v>52</v>
      </c>
      <c r="B38" s="66"/>
      <c r="C38" s="95"/>
      <c r="D38" s="96"/>
      <c r="F38" s="100"/>
      <c r="G38" s="98"/>
      <c r="I38" s="39">
        <f t="shared" si="5"/>
        <v>0</v>
      </c>
      <c r="J38" s="40">
        <f t="shared" si="6"/>
        <v>0</v>
      </c>
      <c r="L38" s="39">
        <f t="shared" si="2"/>
        <v>0</v>
      </c>
      <c r="M38" s="40">
        <f t="shared" si="3"/>
        <v>0</v>
      </c>
      <c r="O38" s="47">
        <f t="shared" si="4"/>
        <v>0</v>
      </c>
      <c r="P38" s="11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ht="27">
      <c r="A47" s="2"/>
      <c r="B47" s="122" t="s">
        <v>126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2"/>
    </row>
    <row r="48" spans="1:16" ht="22">
      <c r="A48" s="2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2"/>
    </row>
    <row r="49" spans="1:15" ht="22">
      <c r="A49" s="2"/>
      <c r="B49" s="117" t="s">
        <v>127</v>
      </c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2"/>
    </row>
    <row r="50" spans="1:15" ht="22">
      <c r="A50" s="2"/>
      <c r="B50" s="117" t="s">
        <v>128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2"/>
    </row>
    <row r="51" spans="1:15" ht="22">
      <c r="A51" s="2"/>
      <c r="B51" s="117" t="s">
        <v>129</v>
      </c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2"/>
    </row>
    <row r="52" spans="1:15" ht="22">
      <c r="A52" s="2"/>
      <c r="B52" s="117" t="s">
        <v>130</v>
      </c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2"/>
    </row>
    <row r="53" spans="1:15">
      <c r="A53" s="2"/>
      <c r="B53" s="2"/>
      <c r="C53" s="2"/>
      <c r="D53" s="2"/>
      <c r="E53" s="2"/>
      <c r="F53" s="2"/>
      <c r="G53" s="2"/>
      <c r="H53" s="106"/>
      <c r="I53" s="106"/>
      <c r="J53" s="106"/>
      <c r="K53" s="106"/>
      <c r="L53" s="2"/>
      <c r="M53" s="2"/>
      <c r="N53" s="2"/>
      <c r="O53" s="2"/>
    </row>
    <row r="54" spans="1:15" ht="19">
      <c r="A54" s="2"/>
      <c r="B54" s="2"/>
      <c r="C54" s="107"/>
      <c r="D54" s="107"/>
      <c r="E54" s="107"/>
      <c r="F54" s="107"/>
      <c r="G54" s="107"/>
      <c r="H54" s="106"/>
      <c r="I54" s="106"/>
      <c r="J54" s="106"/>
      <c r="K54" s="106"/>
      <c r="L54" s="2"/>
      <c r="M54" s="2"/>
      <c r="N54" s="2"/>
      <c r="O54" s="2"/>
    </row>
    <row r="55" spans="1:15">
      <c r="A55" s="2"/>
      <c r="B55" s="106"/>
      <c r="C55" s="106"/>
      <c r="D55" s="106"/>
      <c r="E55" s="106"/>
      <c r="F55" s="106"/>
      <c r="G55" s="106"/>
      <c r="H55" s="2"/>
      <c r="I55" s="2"/>
      <c r="J55" s="2"/>
      <c r="K55" s="2"/>
      <c r="L55" s="2"/>
      <c r="M55" s="2"/>
      <c r="N55" s="2"/>
      <c r="O55" s="2"/>
    </row>
  </sheetData>
  <mergeCells count="11">
    <mergeCell ref="O13:O14"/>
    <mergeCell ref="B51:N51"/>
    <mergeCell ref="B52:N52"/>
    <mergeCell ref="F13:G14"/>
    <mergeCell ref="I13:J14"/>
    <mergeCell ref="L13:M14"/>
    <mergeCell ref="C13:D14"/>
    <mergeCell ref="B47:N47"/>
    <mergeCell ref="B48:N48"/>
    <mergeCell ref="B49:N49"/>
    <mergeCell ref="B50:N50"/>
  </mergeCells>
  <conditionalFormatting sqref="L17:M38">
    <cfRule type="cellIs" dxfId="3" priority="5" operator="between">
      <formula>-5</formula>
      <formula>5</formula>
    </cfRule>
    <cfRule type="cellIs" dxfId="2" priority="6" operator="notBetween">
      <formula>-5</formula>
      <formula>5</formula>
    </cfRule>
  </conditionalFormatting>
  <conditionalFormatting sqref="O17:O38">
    <cfRule type="cellIs" dxfId="1" priority="3" operator="between">
      <formula>-5</formula>
      <formula>5</formula>
    </cfRule>
    <cfRule type="cellIs" dxfId="0" priority="4" operator="notBetween">
      <formula>-5</formula>
      <formula>5</formula>
    </cfRule>
  </conditionalFormatting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67a46d6-c59e-4e3c-863a-cc4f553ae686">
      <UserInfo>
        <DisplayName>Marie-Eve Mayrand</DisplayName>
        <AccountId>95</AccountId>
        <AccountType/>
      </UserInfo>
      <UserInfo>
        <DisplayName>Ramon Schoenmaker</DisplayName>
        <AccountId>61</AccountId>
        <AccountType/>
      </UserInfo>
    </SharedWithUsers>
    <lcf76f155ced4ddcb4097134ff3c332f xmlns="51609758-e62d-40c9-8b7c-b227ee3ec256">
      <Terms xmlns="http://schemas.microsoft.com/office/infopath/2007/PartnerControls"/>
    </lcf76f155ced4ddcb4097134ff3c332f>
    <Auswahl xmlns="51609758-e62d-40c9-8b7c-b227ee3ec256" xsi:nil="true"/>
    <Ja_x002f_Nein xmlns="51609758-e62d-40c9-8b7c-b227ee3ec256">true</Ja_x002f_Nein>
    <TaxCatchAll xmlns="067a46d6-c59e-4e3c-863a-cc4f553ae68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092001FE5F774B96F3FBFA5B0068F6" ma:contentTypeVersion="22" ma:contentTypeDescription="Crée un document." ma:contentTypeScope="" ma:versionID="ba21dfc4ba76272def79b544c9ba0cb5">
  <xsd:schema xmlns:xsd="http://www.w3.org/2001/XMLSchema" xmlns:xs="http://www.w3.org/2001/XMLSchema" xmlns:p="http://schemas.microsoft.com/office/2006/metadata/properties" xmlns:ns2="51609758-e62d-40c9-8b7c-b227ee3ec256" xmlns:ns3="067a46d6-c59e-4e3c-863a-cc4f553ae686" targetNamespace="http://schemas.microsoft.com/office/2006/metadata/properties" ma:root="true" ma:fieldsID="93618355eaf9078304154830f2bfb6f1" ns2:_="" ns3:_="">
    <xsd:import namespace="51609758-e62d-40c9-8b7c-b227ee3ec256"/>
    <xsd:import namespace="067a46d6-c59e-4e3c-863a-cc4f553ae6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Auswahl" minOccurs="0"/>
                <xsd:element ref="ns2:Ja_x002f_Nei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609758-e62d-40c9-8b7c-b227ee3ec2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54695a3-598f-4fdb-acec-e86587e6b3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uswahl" ma:index="24" nillable="true" ma:displayName="Auswahl" ma:format="RadioButtons" ma:internalName="Auswahl">
      <xsd:simpleType>
        <xsd:union memberTypes="dms:Text">
          <xsd:simpleType>
            <xsd:restriction base="dms:Choice">
              <xsd:enumeration value="1. Wahl"/>
              <xsd:enumeration value="2. Wahl"/>
              <xsd:enumeration value="Nein"/>
            </xsd:restriction>
          </xsd:simpleType>
        </xsd:union>
      </xsd:simpleType>
    </xsd:element>
    <xsd:element name="Ja_x002f_Nein" ma:index="25" nillable="true" ma:displayName="Ja/Nein" ma:default="1" ma:format="Dropdown" ma:internalName="Ja_x002f_Nein">
      <xsd:simpleType>
        <xsd:restriction base="dms:Boolea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a46d6-c59e-4e3c-863a-cc4f553ae68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713b0e0-1289-4860-988e-b8264c2ed702}" ma:internalName="TaxCatchAll" ma:showField="CatchAllData" ma:web="067a46d6-c59e-4e3c-863a-cc4f553ae6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052E09-D2EC-46F1-93BC-9E6DEFAC98AA}">
  <ds:schemaRefs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067a46d6-c59e-4e3c-863a-cc4f553ae686"/>
    <ds:schemaRef ds:uri="http://schemas.microsoft.com/office/2006/documentManagement/types"/>
    <ds:schemaRef ds:uri="http://schemas.openxmlformats.org/package/2006/metadata/core-properties"/>
    <ds:schemaRef ds:uri="51609758-e62d-40c9-8b7c-b227ee3ec25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42D30C6-4E14-4AE9-839A-01E74F2D29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1F03AB-ED85-4693-8C88-A9DC0B378DE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Instructions</vt:lpstr>
      <vt:lpstr>Trim knots</vt:lpstr>
      <vt:lpstr>Reference</vt:lpstr>
      <vt:lpstr>Basic_version</vt:lpstr>
      <vt:lpstr>Expert_version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benniboelli</dc:creator>
  <cp:keywords/>
  <dc:description/>
  <cp:lastModifiedBy>Théo de Ramecourt</cp:lastModifiedBy>
  <cp:revision/>
  <cp:lastPrinted>2024-06-13T02:31:26Z</cp:lastPrinted>
  <dcterms:created xsi:type="dcterms:W3CDTF">2021-02-02T09:17:31Z</dcterms:created>
  <dcterms:modified xsi:type="dcterms:W3CDTF">2025-02-27T14:41:28Z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0x0101007A092001FE5F774B96F3FBFA5B0068F6</vt:lpwstr>
  </property>
</Properties>
</file>